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atis\OneDrive\Desktop\HAP 823\Week 8 - Teach One\Mine\"/>
    </mc:Choice>
  </mc:AlternateContent>
  <xr:revisionPtr revIDLastSave="0" documentId="13_ncr:1_{12E2BE9E-B1FC-42BE-806F-B901DDB39A91}" xr6:coauthVersionLast="47" xr6:coauthVersionMax="47" xr10:uidLastSave="{00000000-0000-0000-0000-000000000000}"/>
  <bookViews>
    <workbookView xWindow="-110" yWindow="-110" windowWidth="19420" windowHeight="10300" xr2:uid="{EF4C54BF-FB1B-468C-BA30-C4378F215792}"/>
  </bookViews>
  <sheets>
    <sheet name="Regression Coefficients" sheetId="1" r:id="rId1"/>
    <sheet name="Shivering" sheetId="2" r:id="rId2"/>
    <sheet name="Fatigue" sheetId="3" r:id="rId3"/>
    <sheet name="Loss of Taste" sheetId="4" r:id="rId4"/>
    <sheet name="Fever" sheetId="5" r:id="rId5"/>
    <sheet name="Headaches" sheetId="6" r:id="rId6"/>
    <sheet name="Loss of Smell" sheetId="7" r:id="rId7"/>
    <sheet name="Chills" sheetId="8" r:id="rId8"/>
    <sheet name="Muscle Aches" sheetId="9" r:id="rId9"/>
    <sheet name="Diarrhea" sheetId="10" r:id="rId10"/>
    <sheet name="Cough" sheetId="11" r:id="rId11"/>
    <sheet name="Shortness of Breath" sheetId="12" r:id="rId12"/>
    <sheet name="Runny Nose" sheetId="13" r:id="rId13"/>
    <sheet name="Sore Throat" sheetId="14" r:id="rId14"/>
    <sheet name="Loss of Balance" sheetId="15" r:id="rId15"/>
    <sheet name="Vomiting" sheetId="16" r:id="rId16"/>
    <sheet name="Joint Pain" sheetId="17" r:id="rId17"/>
    <sheet name="Loss of Appetite" sheetId="18" r:id="rId18"/>
    <sheet name="Wheezing" sheetId="19" r:id="rId19"/>
    <sheet name="Difficulty Breathing" sheetId="20" r:id="rId20"/>
    <sheet name="Excessive Sweating" sheetId="21" r:id="rId21"/>
    <sheet name="COVID-19 Test Results" sheetId="22" r:id="rId22"/>
    <sheet name="Unconfounded Impact of Fever" sheetId="23" r:id="rId23"/>
    <sheet name="Mediated Impact of Fever" sheetId="24" r:id="rId2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24" l="1"/>
  <c r="C12" i="24"/>
  <c r="L6" i="24"/>
  <c r="L5" i="24"/>
  <c r="L4" i="24"/>
  <c r="L3" i="24"/>
  <c r="K6" i="24" l="1"/>
  <c r="F6" i="24"/>
  <c r="K5" i="24"/>
  <c r="F5" i="24"/>
  <c r="K4" i="24"/>
  <c r="F4" i="24"/>
  <c r="K3" i="24"/>
  <c r="F3" i="24"/>
  <c r="E5" i="23"/>
  <c r="E4" i="23"/>
  <c r="E3" i="23"/>
  <c r="B9" i="23" s="1"/>
  <c r="E2" i="23"/>
  <c r="I129" i="22"/>
  <c r="I128" i="22"/>
  <c r="I127" i="22"/>
  <c r="I126" i="22"/>
  <c r="I125" i="22"/>
  <c r="I124" i="22"/>
  <c r="I123" i="22"/>
  <c r="I122" i="22"/>
  <c r="I121" i="22"/>
  <c r="I120" i="22"/>
  <c r="I119" i="22"/>
  <c r="I118" i="22"/>
  <c r="I117" i="22"/>
  <c r="I116" i="22"/>
  <c r="I115" i="22"/>
  <c r="I114" i="22"/>
  <c r="I113" i="22"/>
  <c r="I112" i="22"/>
  <c r="I111" i="22"/>
  <c r="I110" i="22"/>
  <c r="I109" i="22"/>
  <c r="I108" i="22"/>
  <c r="I107" i="22"/>
  <c r="I106" i="22"/>
  <c r="I105" i="22"/>
  <c r="I104" i="22"/>
  <c r="I103" i="22"/>
  <c r="I102" i="22"/>
  <c r="I101" i="22"/>
  <c r="I100" i="22"/>
  <c r="I99" i="22"/>
  <c r="I98" i="22"/>
  <c r="I97" i="22"/>
  <c r="I96" i="22"/>
  <c r="I95" i="22"/>
  <c r="I94" i="22"/>
  <c r="I93" i="22"/>
  <c r="I92" i="22"/>
  <c r="I91" i="22"/>
  <c r="I90" i="22"/>
  <c r="I89" i="22"/>
  <c r="I88" i="22"/>
  <c r="I87" i="22"/>
  <c r="I86" i="22"/>
  <c r="I85" i="22"/>
  <c r="I84" i="22"/>
  <c r="I83" i="22"/>
  <c r="I82" i="22"/>
  <c r="I81" i="22"/>
  <c r="I80" i="22"/>
  <c r="I79" i="22"/>
  <c r="I78" i="22"/>
  <c r="I77" i="22"/>
  <c r="I76" i="22"/>
  <c r="I75" i="22"/>
  <c r="I74" i="22"/>
  <c r="I73" i="22"/>
  <c r="I72" i="22"/>
  <c r="I71" i="22"/>
  <c r="I70" i="22"/>
  <c r="I69" i="22"/>
  <c r="I68" i="22"/>
  <c r="I67" i="22"/>
  <c r="I66" i="22"/>
  <c r="I65" i="22"/>
  <c r="I64" i="22"/>
  <c r="I63" i="22"/>
  <c r="I62" i="22"/>
  <c r="I61" i="22"/>
  <c r="I60" i="22"/>
  <c r="I59" i="22"/>
  <c r="I58" i="22"/>
  <c r="I57" i="22"/>
  <c r="I56" i="22"/>
  <c r="I55" i="22"/>
  <c r="I54" i="22"/>
  <c r="I53" i="22"/>
  <c r="I52" i="22"/>
  <c r="I51" i="22"/>
  <c r="I50" i="22"/>
  <c r="I49" i="22"/>
  <c r="I48" i="22"/>
  <c r="I47" i="22"/>
  <c r="I46" i="22"/>
  <c r="I45" i="22"/>
  <c r="I44" i="22"/>
  <c r="I43" i="22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I4" i="22"/>
  <c r="I3" i="22"/>
  <c r="I2" i="22"/>
  <c r="I99" i="18"/>
  <c r="I66" i="18"/>
  <c r="I34" i="18"/>
  <c r="I2" i="18"/>
  <c r="C3" i="3"/>
  <c r="C2" i="3"/>
  <c r="E2" i="13"/>
  <c r="F9" i="12"/>
  <c r="F8" i="12"/>
  <c r="F6" i="12"/>
  <c r="E7" i="9"/>
  <c r="E5" i="9"/>
  <c r="E3" i="9"/>
  <c r="D4" i="7"/>
  <c r="D3" i="7"/>
  <c r="D3" i="6"/>
  <c r="D2" i="6"/>
  <c r="D4" i="5"/>
  <c r="C3" i="4"/>
  <c r="I3" i="18"/>
  <c r="I4" i="18"/>
  <c r="I5" i="18"/>
  <c r="I6" i="18"/>
  <c r="I7" i="18"/>
  <c r="I8" i="18"/>
  <c r="I9" i="18"/>
  <c r="I10" i="18"/>
  <c r="I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5" i="18"/>
  <c r="I36" i="18"/>
  <c r="I37" i="18"/>
  <c r="I38" i="18"/>
  <c r="I39" i="18"/>
  <c r="I40" i="18"/>
  <c r="I41" i="18"/>
  <c r="I42" i="18"/>
  <c r="I43" i="18"/>
  <c r="I44" i="18"/>
  <c r="I45" i="18"/>
  <c r="I46" i="18"/>
  <c r="I47" i="18"/>
  <c r="I48" i="18"/>
  <c r="I49" i="18"/>
  <c r="I50" i="18"/>
  <c r="I51" i="18"/>
  <c r="I52" i="18"/>
  <c r="I53" i="18"/>
  <c r="I54" i="18"/>
  <c r="I55" i="18"/>
  <c r="I56" i="18"/>
  <c r="I57" i="18"/>
  <c r="I58" i="18"/>
  <c r="I59" i="18"/>
  <c r="I60" i="18"/>
  <c r="I61" i="18"/>
  <c r="I62" i="18"/>
  <c r="I63" i="18"/>
  <c r="I64" i="18"/>
  <c r="I65" i="18"/>
  <c r="I67" i="18"/>
  <c r="I68" i="18"/>
  <c r="I69" i="18"/>
  <c r="I70" i="18"/>
  <c r="I71" i="18"/>
  <c r="I72" i="18"/>
  <c r="I73" i="18"/>
  <c r="I74" i="18"/>
  <c r="I75" i="18"/>
  <c r="I76" i="18"/>
  <c r="I77" i="18"/>
  <c r="I78" i="18"/>
  <c r="I79" i="18"/>
  <c r="I80" i="18"/>
  <c r="I81" i="18"/>
  <c r="I82" i="18"/>
  <c r="I83" i="18"/>
  <c r="I84" i="18"/>
  <c r="I85" i="18"/>
  <c r="I86" i="18"/>
  <c r="I87" i="18"/>
  <c r="I88" i="18"/>
  <c r="I89" i="18"/>
  <c r="I90" i="18"/>
  <c r="I91" i="18"/>
  <c r="I92" i="18"/>
  <c r="I93" i="18"/>
  <c r="I94" i="18"/>
  <c r="I95" i="18"/>
  <c r="I96" i="18"/>
  <c r="I97" i="18"/>
  <c r="I98" i="18"/>
  <c r="I100" i="18"/>
  <c r="I101" i="18"/>
  <c r="I102" i="18"/>
  <c r="I103" i="18"/>
  <c r="I104" i="18"/>
  <c r="I105" i="18"/>
  <c r="I106" i="18"/>
  <c r="I107" i="18"/>
  <c r="I108" i="18"/>
  <c r="I109" i="18"/>
  <c r="I110" i="18"/>
  <c r="I111" i="18"/>
  <c r="I112" i="18"/>
  <c r="I113" i="18"/>
  <c r="I114" i="18"/>
  <c r="I115" i="18"/>
  <c r="I116" i="18"/>
  <c r="I117" i="18"/>
  <c r="I118" i="18"/>
  <c r="I119" i="18"/>
  <c r="I120" i="18"/>
  <c r="I121" i="18"/>
  <c r="I122" i="18"/>
  <c r="I123" i="18"/>
  <c r="I124" i="18"/>
  <c r="I125" i="18"/>
  <c r="I126" i="18"/>
  <c r="I127" i="18"/>
  <c r="I128" i="18"/>
  <c r="I129" i="18"/>
  <c r="F17" i="21"/>
  <c r="F16" i="21"/>
  <c r="F15" i="21"/>
  <c r="F14" i="21"/>
  <c r="F13" i="21"/>
  <c r="F12" i="21"/>
  <c r="F11" i="21"/>
  <c r="F10" i="21"/>
  <c r="F9" i="21"/>
  <c r="F8" i="21"/>
  <c r="F7" i="21"/>
  <c r="F6" i="21"/>
  <c r="F5" i="21"/>
  <c r="F4" i="21"/>
  <c r="F3" i="21"/>
  <c r="F2" i="21"/>
  <c r="E3" i="20"/>
  <c r="E4" i="20"/>
  <c r="E5" i="20"/>
  <c r="E6" i="20"/>
  <c r="E7" i="20"/>
  <c r="E8" i="20"/>
  <c r="E9" i="20"/>
  <c r="E2" i="20"/>
  <c r="D5" i="19"/>
  <c r="D4" i="19"/>
  <c r="D3" i="19"/>
  <c r="D2" i="19"/>
  <c r="E9" i="17"/>
  <c r="E8" i="17"/>
  <c r="E7" i="17"/>
  <c r="E6" i="17"/>
  <c r="E5" i="17"/>
  <c r="E4" i="17"/>
  <c r="E3" i="17"/>
  <c r="E2" i="17"/>
  <c r="D3" i="16"/>
  <c r="D4" i="16"/>
  <c r="D5" i="16"/>
  <c r="D2" i="16"/>
  <c r="D3" i="15"/>
  <c r="D4" i="15"/>
  <c r="D5" i="15"/>
  <c r="D2" i="15"/>
  <c r="E3" i="14"/>
  <c r="E4" i="14"/>
  <c r="E5" i="14"/>
  <c r="E6" i="14"/>
  <c r="E7" i="14"/>
  <c r="E8" i="14"/>
  <c r="E9" i="14"/>
  <c r="E2" i="14"/>
  <c r="E3" i="13"/>
  <c r="E4" i="13"/>
  <c r="E5" i="13"/>
  <c r="E6" i="13"/>
  <c r="E7" i="13"/>
  <c r="E8" i="13"/>
  <c r="E9" i="13"/>
  <c r="F3" i="12"/>
  <c r="F4" i="12"/>
  <c r="F5" i="12"/>
  <c r="F7" i="12"/>
  <c r="F10" i="12"/>
  <c r="F11" i="12"/>
  <c r="F12" i="12"/>
  <c r="F13" i="12"/>
  <c r="F14" i="12"/>
  <c r="F15" i="12"/>
  <c r="F16" i="12"/>
  <c r="F17" i="12"/>
  <c r="F2" i="12"/>
  <c r="E3" i="11"/>
  <c r="E4" i="11"/>
  <c r="E5" i="11"/>
  <c r="E6" i="11"/>
  <c r="E7" i="11"/>
  <c r="E8" i="11"/>
  <c r="E9" i="11"/>
  <c r="E2" i="11"/>
  <c r="E3" i="10"/>
  <c r="E4" i="10"/>
  <c r="E5" i="10"/>
  <c r="E6" i="10"/>
  <c r="E7" i="10"/>
  <c r="E8" i="10"/>
  <c r="E9" i="10"/>
  <c r="E2" i="10"/>
  <c r="E4" i="9"/>
  <c r="E6" i="9"/>
  <c r="E8" i="9"/>
  <c r="E9" i="9"/>
  <c r="E2" i="9"/>
  <c r="D3" i="8"/>
  <c r="D4" i="8"/>
  <c r="D5" i="8"/>
  <c r="D2" i="8"/>
  <c r="D5" i="7"/>
  <c r="D2" i="7"/>
  <c r="D4" i="6"/>
  <c r="D5" i="6"/>
  <c r="D3" i="5"/>
  <c r="D5" i="5"/>
  <c r="D2" i="5"/>
  <c r="C2" i="4"/>
  <c r="C3" i="2"/>
  <c r="C2" i="2"/>
  <c r="F7" i="24" l="1"/>
  <c r="K7" i="24"/>
</calcChain>
</file>

<file path=xl/sharedStrings.xml><?xml version="1.0" encoding="utf-8"?>
<sst xmlns="http://schemas.openxmlformats.org/spreadsheetml/2006/main" count="277" uniqueCount="45">
  <si>
    <t>Shivering</t>
  </si>
  <si>
    <t>Fatigue</t>
  </si>
  <si>
    <t>Fever</t>
  </si>
  <si>
    <t>Headaches</t>
  </si>
  <si>
    <t>Chills</t>
  </si>
  <si>
    <t>Diarrhea</t>
  </si>
  <si>
    <t>Cough</t>
  </si>
  <si>
    <t>Vomiting</t>
  </si>
  <si>
    <t>Intercept</t>
  </si>
  <si>
    <t>Age</t>
  </si>
  <si>
    <t>McFadden R2 Value</t>
  </si>
  <si>
    <t>Wheezing</t>
  </si>
  <si>
    <t>Female</t>
  </si>
  <si>
    <t>Loss of Taste</t>
  </si>
  <si>
    <t>Loss of Smell</t>
  </si>
  <si>
    <t>Muscle Aches</t>
  </si>
  <si>
    <t>Shortness of Breath</t>
  </si>
  <si>
    <t>Runny Nose</t>
  </si>
  <si>
    <t>Sore Throat</t>
  </si>
  <si>
    <t>Loss of Balance</t>
  </si>
  <si>
    <t>Joint Pain</t>
  </si>
  <si>
    <t>Loss of Appetite</t>
  </si>
  <si>
    <t>Excessive Sweating</t>
  </si>
  <si>
    <t>COVID - 19 Test Results</t>
  </si>
  <si>
    <t>Difficulty Breathing</t>
  </si>
  <si>
    <t>Strata</t>
  </si>
  <si>
    <t>headaches</t>
  </si>
  <si>
    <t>Occurrence</t>
  </si>
  <si>
    <t>Change in COVID - 19 Test Results</t>
  </si>
  <si>
    <t>Unconfounded Impact of Fever</t>
  </si>
  <si>
    <t>Impact of Exposure (Fever)</t>
  </si>
  <si>
    <t>42.1-44.4</t>
  </si>
  <si>
    <t>41.9-44.2</t>
  </si>
  <si>
    <t>41.6-43.9</t>
  </si>
  <si>
    <t>41.4-43.7</t>
  </si>
  <si>
    <t>Frequency</t>
  </si>
  <si>
    <t>Change in p</t>
  </si>
  <si>
    <t>Strata Frequency</t>
  </si>
  <si>
    <t>Mediated Impact of Fever Through Chills</t>
  </si>
  <si>
    <t>Percent of Mediated Impact</t>
  </si>
  <si>
    <t>Change in COVID -19 =</t>
  </si>
  <si>
    <t>Real Network</t>
  </si>
  <si>
    <t>Counterfactual Network</t>
  </si>
  <si>
    <t>p(COVID-19), Fever</t>
  </si>
  <si>
    <t>p(COVID-19), No Fever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</si>
</sst>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/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3C949-EB7E-4C28-914C-3247117F2620}">
  <dimension ref="A1:V25"/>
  <sheetViews>
    <sheetView tabSelected="1" zoomScale="60" zoomScaleNormal="60" workbookViewId="0">
      <pane xSplit="1" topLeftCell="B1" activePane="topRight" state="frozen"/>
      <selection pane="topRight" activeCell="D9" sqref="D9"/>
    </sheetView>
  </sheetViews>
  <sheetFormatPr defaultRowHeight="15.5" x14ac:dyDescent="0.35"/>
  <cols>
    <col min="1" max="22" width="25.6328125" style="5" customWidth="1"/>
    <col min="23" max="16384" width="8.7265625" style="3"/>
  </cols>
  <sheetData>
    <row r="1" spans="1:22" x14ac:dyDescent="0.35">
      <c r="A1" s="1" t="s">
        <v>10</v>
      </c>
      <c r="B1" s="2">
        <v>0.34100000000000003</v>
      </c>
      <c r="C1" s="2">
        <v>0</v>
      </c>
      <c r="D1" s="2">
        <v>5.0999999999999997E-2</v>
      </c>
      <c r="E1" s="2">
        <v>0.496</v>
      </c>
      <c r="F1" s="52">
        <v>0.39300000000000002</v>
      </c>
      <c r="G1" s="2">
        <v>0.48499999999999999</v>
      </c>
      <c r="H1" s="2">
        <v>0.64800000000000002</v>
      </c>
      <c r="I1" s="2">
        <v>0.56999999999999995</v>
      </c>
      <c r="J1" s="2">
        <v>0.627</v>
      </c>
      <c r="K1" s="2">
        <v>0.40300000000000002</v>
      </c>
      <c r="L1" s="2">
        <v>0.441</v>
      </c>
      <c r="M1" s="2">
        <v>0.54800000000000004</v>
      </c>
      <c r="N1" s="2">
        <v>0.56999999999999995</v>
      </c>
      <c r="O1" s="2">
        <v>0.61399999999999999</v>
      </c>
      <c r="P1" s="2">
        <v>0.51700000000000002</v>
      </c>
      <c r="Q1" s="2">
        <v>0.504</v>
      </c>
      <c r="R1" s="2">
        <v>0.60799999999999998</v>
      </c>
      <c r="S1" s="2">
        <v>0.67700000000000005</v>
      </c>
      <c r="T1" s="2">
        <v>0.54</v>
      </c>
      <c r="U1" s="2">
        <v>0.57099999999999995</v>
      </c>
      <c r="V1" s="2">
        <v>0.64100000000000001</v>
      </c>
    </row>
    <row r="2" spans="1:22" x14ac:dyDescent="0.35">
      <c r="A2" s="2"/>
      <c r="B2" s="1" t="s">
        <v>23</v>
      </c>
      <c r="C2" s="1" t="s">
        <v>0</v>
      </c>
      <c r="D2" s="1" t="s">
        <v>1</v>
      </c>
      <c r="E2" s="1" t="s">
        <v>13</v>
      </c>
      <c r="F2" s="53" t="s">
        <v>2</v>
      </c>
      <c r="G2" s="1" t="s">
        <v>3</v>
      </c>
      <c r="H2" s="1" t="s">
        <v>14</v>
      </c>
      <c r="I2" s="1" t="s">
        <v>4</v>
      </c>
      <c r="J2" s="1" t="s">
        <v>15</v>
      </c>
      <c r="K2" s="1" t="s">
        <v>5</v>
      </c>
      <c r="L2" s="1" t="s">
        <v>6</v>
      </c>
      <c r="M2" s="1" t="s">
        <v>16</v>
      </c>
      <c r="N2" s="1" t="s">
        <v>17</v>
      </c>
      <c r="O2" s="1" t="s">
        <v>18</v>
      </c>
      <c r="P2" s="1" t="s">
        <v>19</v>
      </c>
      <c r="Q2" s="1" t="s">
        <v>7</v>
      </c>
      <c r="R2" s="1" t="s">
        <v>20</v>
      </c>
      <c r="S2" s="1" t="s">
        <v>21</v>
      </c>
      <c r="T2" s="1" t="s">
        <v>11</v>
      </c>
      <c r="U2" s="1" t="s">
        <v>24</v>
      </c>
      <c r="V2" s="1" t="s">
        <v>22</v>
      </c>
    </row>
    <row r="3" spans="1:22" x14ac:dyDescent="0.35">
      <c r="A3" s="1" t="s">
        <v>8</v>
      </c>
      <c r="B3" s="2">
        <v>2.8000000000000001E-2</v>
      </c>
      <c r="C3" s="2">
        <v>6.0000000000000001E-3</v>
      </c>
      <c r="D3" s="2">
        <v>0.11799999999999999</v>
      </c>
      <c r="E3" s="2">
        <v>1E-3</v>
      </c>
      <c r="F3" s="52">
        <v>2.1999999999999999E-2</v>
      </c>
      <c r="G3" s="2">
        <v>4.2000000000000003E-2</v>
      </c>
      <c r="H3" s="2">
        <v>8.9999999999999993E-3</v>
      </c>
      <c r="I3" s="2">
        <v>1.4999999999999999E-2</v>
      </c>
      <c r="J3" s="2">
        <v>5.0000000000000001E-3</v>
      </c>
      <c r="K3" s="2">
        <v>8.9999999999999993E-3</v>
      </c>
      <c r="L3" s="2">
        <v>4.8000000000000001E-2</v>
      </c>
      <c r="M3" s="2">
        <v>-1E-3</v>
      </c>
      <c r="N3" s="2">
        <v>1.2999999999999999E-2</v>
      </c>
      <c r="O3" s="2">
        <v>8.9999999999999993E-3</v>
      </c>
      <c r="P3" s="2">
        <v>5.0000000000000001E-3</v>
      </c>
      <c r="Q3" s="2">
        <v>5.0000000000000001E-3</v>
      </c>
      <c r="R3" s="2">
        <v>2E-3</v>
      </c>
      <c r="S3" s="2">
        <v>5.0000000000000001E-3</v>
      </c>
      <c r="T3" s="2">
        <v>5.0000000000000001E-3</v>
      </c>
      <c r="U3" s="2">
        <v>6.0000000000000001E-3</v>
      </c>
      <c r="V3" s="2">
        <v>6.0000000000000001E-3</v>
      </c>
    </row>
    <row r="4" spans="1:22" x14ac:dyDescent="0.35">
      <c r="A4" s="1" t="s">
        <v>9</v>
      </c>
      <c r="B4" s="2"/>
      <c r="C4" s="2"/>
      <c r="D4" s="2"/>
      <c r="E4" s="2"/>
      <c r="F4" s="5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x14ac:dyDescent="0.35">
      <c r="A5" s="1" t="s">
        <v>12</v>
      </c>
      <c r="B5" s="2"/>
      <c r="C5" s="2"/>
      <c r="D5" s="2"/>
      <c r="E5" s="2"/>
      <c r="F5" s="5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x14ac:dyDescent="0.35">
      <c r="A6" s="1" t="s">
        <v>0</v>
      </c>
      <c r="B6" s="2"/>
      <c r="C6" s="6"/>
      <c r="D6" s="2">
        <v>0.81200000000000006</v>
      </c>
      <c r="E6" s="2"/>
      <c r="F6" s="5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x14ac:dyDescent="0.35">
      <c r="A7" s="1" t="s">
        <v>1</v>
      </c>
      <c r="B7" s="4"/>
      <c r="C7" s="7"/>
      <c r="D7" s="7"/>
      <c r="E7" s="4">
        <v>0.223</v>
      </c>
      <c r="F7" s="54">
        <v>0.316</v>
      </c>
      <c r="G7" s="4">
        <v>0.59099999999999997</v>
      </c>
      <c r="H7" s="4"/>
      <c r="I7" s="4">
        <v>0.34899999999999998</v>
      </c>
      <c r="J7" s="4">
        <v>0.254</v>
      </c>
      <c r="K7" s="4">
        <v>0.14899999999999999</v>
      </c>
      <c r="L7" s="4">
        <v>0.24199999999999999</v>
      </c>
      <c r="M7" s="4">
        <v>0.115</v>
      </c>
      <c r="N7" s="4">
        <v>0.29299999999999998</v>
      </c>
      <c r="O7" s="4">
        <v>0.121</v>
      </c>
      <c r="P7" s="4"/>
      <c r="Q7" s="2"/>
      <c r="R7" s="2"/>
      <c r="S7" s="2"/>
      <c r="T7" s="2"/>
      <c r="U7" s="2"/>
      <c r="V7" s="2">
        <v>0.109</v>
      </c>
    </row>
    <row r="8" spans="1:22" x14ac:dyDescent="0.35">
      <c r="A8" s="1" t="s">
        <v>13</v>
      </c>
      <c r="B8" s="4"/>
      <c r="C8" s="7"/>
      <c r="D8" s="7"/>
      <c r="E8" s="7"/>
      <c r="F8" s="54">
        <v>5.5E-2</v>
      </c>
      <c r="G8" s="4"/>
      <c r="H8" s="4">
        <v>0.65900000000000003</v>
      </c>
      <c r="I8" s="4"/>
      <c r="J8" s="4"/>
      <c r="K8" s="4"/>
      <c r="L8" s="4"/>
      <c r="M8" s="4"/>
      <c r="N8" s="4"/>
      <c r="O8" s="4"/>
      <c r="P8" s="4"/>
      <c r="Q8" s="2"/>
      <c r="R8" s="2"/>
      <c r="S8" s="2">
        <v>0.25700000000000001</v>
      </c>
      <c r="T8" s="2">
        <v>6.5000000000000002E-2</v>
      </c>
      <c r="U8" s="2"/>
      <c r="V8" s="2"/>
    </row>
    <row r="9" spans="1:22" x14ac:dyDescent="0.35">
      <c r="A9" s="1" t="s">
        <v>2</v>
      </c>
      <c r="B9" s="4">
        <v>0.105</v>
      </c>
      <c r="C9" s="7"/>
      <c r="D9" s="7"/>
      <c r="E9" s="7"/>
      <c r="F9" s="7"/>
      <c r="G9" s="4">
        <v>0.11</v>
      </c>
      <c r="H9" s="4">
        <v>9.1999999999999998E-2</v>
      </c>
      <c r="I9" s="4">
        <v>0.36499999999999999</v>
      </c>
      <c r="J9" s="4"/>
      <c r="K9" s="4"/>
      <c r="L9" s="4"/>
      <c r="M9" s="4"/>
      <c r="N9" s="4"/>
      <c r="O9" s="4"/>
      <c r="P9" s="4"/>
      <c r="Q9" s="2"/>
      <c r="R9" s="2"/>
      <c r="S9" s="2"/>
      <c r="T9" s="2"/>
      <c r="U9" s="2"/>
      <c r="V9" s="2">
        <v>0.14599999999999999</v>
      </c>
    </row>
    <row r="10" spans="1:22" x14ac:dyDescent="0.35">
      <c r="A10" s="1" t="s">
        <v>3</v>
      </c>
      <c r="B10" s="4"/>
      <c r="C10" s="7"/>
      <c r="D10" s="7"/>
      <c r="E10" s="7"/>
      <c r="F10" s="7"/>
      <c r="G10" s="7"/>
      <c r="H10" s="4"/>
      <c r="I10" s="4"/>
      <c r="J10" s="4">
        <v>7.0999999999999994E-2</v>
      </c>
      <c r="K10" s="4"/>
      <c r="L10" s="4">
        <v>0.33900000000000002</v>
      </c>
      <c r="M10" s="4"/>
      <c r="N10" s="4">
        <v>0.11</v>
      </c>
      <c r="O10" s="4">
        <v>0.15</v>
      </c>
      <c r="P10" s="4"/>
      <c r="Q10" s="2"/>
      <c r="R10" s="2"/>
      <c r="S10" s="2"/>
      <c r="T10" s="2"/>
      <c r="U10" s="2"/>
      <c r="V10" s="2"/>
    </row>
    <row r="11" spans="1:22" x14ac:dyDescent="0.35">
      <c r="A11" s="1" t="s">
        <v>14</v>
      </c>
      <c r="B11" s="4"/>
      <c r="C11" s="7"/>
      <c r="D11" s="7"/>
      <c r="E11" s="7"/>
      <c r="F11" s="7"/>
      <c r="G11" s="7"/>
      <c r="H11" s="7"/>
      <c r="I11" s="4"/>
      <c r="J11" s="4"/>
      <c r="K11" s="4"/>
      <c r="L11" s="4"/>
      <c r="M11" s="4">
        <v>5.6000000000000001E-2</v>
      </c>
      <c r="N11" s="4"/>
      <c r="O11" s="4"/>
      <c r="P11" s="4">
        <v>7.6999999999999999E-2</v>
      </c>
      <c r="Q11" s="2"/>
      <c r="R11" s="2"/>
      <c r="S11" s="2">
        <v>0.11</v>
      </c>
      <c r="T11" s="2"/>
      <c r="U11" s="2"/>
      <c r="V11" s="2"/>
    </row>
    <row r="12" spans="1:22" x14ac:dyDescent="0.35">
      <c r="A12" s="1" t="s">
        <v>4</v>
      </c>
      <c r="B12" s="4">
        <v>0.11600000000000001</v>
      </c>
      <c r="C12" s="7"/>
      <c r="D12" s="7"/>
      <c r="E12" s="7"/>
      <c r="F12" s="7"/>
      <c r="G12" s="7"/>
      <c r="H12" s="7"/>
      <c r="I12" s="7"/>
      <c r="J12" s="4">
        <v>0.32300000000000001</v>
      </c>
      <c r="K12" s="4">
        <v>0.16500000000000001</v>
      </c>
      <c r="L12" s="4">
        <v>0.25600000000000001</v>
      </c>
      <c r="M12" s="4"/>
      <c r="N12" s="4"/>
      <c r="O12" s="4"/>
      <c r="P12" s="4"/>
      <c r="Q12" s="2"/>
      <c r="R12" s="2">
        <v>8.4000000000000005E-2</v>
      </c>
      <c r="S12" s="2"/>
      <c r="T12" s="2"/>
      <c r="U12" s="2"/>
      <c r="V12" s="2"/>
    </row>
    <row r="13" spans="1:22" x14ac:dyDescent="0.35">
      <c r="A13" s="1" t="s">
        <v>15</v>
      </c>
      <c r="B13" s="4">
        <v>8.5000000000000006E-2</v>
      </c>
      <c r="C13" s="7"/>
      <c r="D13" s="7"/>
      <c r="E13" s="7"/>
      <c r="F13" s="7"/>
      <c r="G13" s="7"/>
      <c r="H13" s="7"/>
      <c r="I13" s="7"/>
      <c r="J13" s="7"/>
      <c r="K13" s="4">
        <v>0.09</v>
      </c>
      <c r="L13" s="4"/>
      <c r="M13" s="4">
        <v>0.154</v>
      </c>
      <c r="N13" s="4"/>
      <c r="O13" s="4"/>
      <c r="P13" s="4"/>
      <c r="Q13" s="2">
        <v>0.14000000000000001</v>
      </c>
      <c r="R13" s="2">
        <v>0.20499999999999999</v>
      </c>
      <c r="S13" s="2">
        <v>5.5E-2</v>
      </c>
      <c r="T13" s="2"/>
      <c r="U13" s="2"/>
      <c r="V13" s="2"/>
    </row>
    <row r="14" spans="1:22" x14ac:dyDescent="0.35">
      <c r="A14" s="1" t="s">
        <v>5</v>
      </c>
      <c r="B14" s="4"/>
      <c r="C14" s="7"/>
      <c r="D14" s="7"/>
      <c r="E14" s="7"/>
      <c r="F14" s="7"/>
      <c r="G14" s="7"/>
      <c r="H14" s="7"/>
      <c r="I14" s="7"/>
      <c r="J14" s="7"/>
      <c r="K14" s="7"/>
      <c r="L14" s="4"/>
      <c r="M14" s="4"/>
      <c r="N14" s="4"/>
      <c r="O14" s="4"/>
      <c r="P14" s="4"/>
      <c r="Q14" s="2">
        <v>0.17100000000000001</v>
      </c>
      <c r="R14" s="2"/>
      <c r="S14" s="2">
        <v>9.8000000000000004E-2</v>
      </c>
      <c r="T14" s="2"/>
      <c r="U14" s="2"/>
      <c r="V14" s="2"/>
    </row>
    <row r="15" spans="1:22" x14ac:dyDescent="0.35">
      <c r="A15" s="1" t="s">
        <v>6</v>
      </c>
      <c r="B15" s="4">
        <v>0.17399999999999999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4">
        <v>6.4000000000000001E-2</v>
      </c>
      <c r="N15" s="4">
        <v>0.25700000000000001</v>
      </c>
      <c r="O15" s="4"/>
      <c r="P15" s="4"/>
      <c r="Q15" s="2"/>
      <c r="R15" s="2"/>
      <c r="S15" s="2">
        <v>9.9000000000000005E-2</v>
      </c>
      <c r="T15" s="2"/>
      <c r="U15" s="2">
        <v>0.108</v>
      </c>
      <c r="V15" s="2"/>
    </row>
    <row r="16" spans="1:22" x14ac:dyDescent="0.35">
      <c r="A16" s="1" t="s">
        <v>16</v>
      </c>
      <c r="B16" s="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4"/>
      <c r="O16" s="4"/>
      <c r="P16" s="4">
        <v>0.19400000000000001</v>
      </c>
      <c r="Q16" s="2"/>
      <c r="R16" s="2"/>
      <c r="S16" s="2">
        <v>0.126</v>
      </c>
      <c r="T16" s="2">
        <v>0.14000000000000001</v>
      </c>
      <c r="U16" s="2">
        <v>0.26500000000000001</v>
      </c>
      <c r="V16" s="2"/>
    </row>
    <row r="17" spans="1:22" x14ac:dyDescent="0.35">
      <c r="A17" s="1" t="s">
        <v>17</v>
      </c>
      <c r="B17" s="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4">
        <v>0.374</v>
      </c>
      <c r="P17" s="4"/>
      <c r="Q17" s="2"/>
      <c r="R17" s="2"/>
      <c r="S17" s="2"/>
      <c r="T17" s="2"/>
      <c r="U17" s="2"/>
      <c r="V17" s="2"/>
    </row>
    <row r="18" spans="1:22" x14ac:dyDescent="0.35">
      <c r="A18" s="1" t="s">
        <v>18</v>
      </c>
      <c r="B18" s="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4"/>
      <c r="Q18" s="2"/>
      <c r="R18" s="2"/>
      <c r="S18" s="2"/>
      <c r="T18" s="2"/>
      <c r="U18" s="2"/>
      <c r="V18" s="2"/>
    </row>
    <row r="19" spans="1:22" x14ac:dyDescent="0.35">
      <c r="A19" s="1" t="s">
        <v>19</v>
      </c>
      <c r="B19" s="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2"/>
      <c r="R19" s="2">
        <v>6.9000000000000006E-2</v>
      </c>
      <c r="S19" s="2">
        <v>0.20699999999999999</v>
      </c>
      <c r="T19" s="2"/>
      <c r="U19" s="2"/>
      <c r="V19" s="2"/>
    </row>
    <row r="20" spans="1:22" x14ac:dyDescent="0.35">
      <c r="A20" s="1" t="s">
        <v>7</v>
      </c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6"/>
      <c r="R20" s="2"/>
      <c r="S20" s="2"/>
      <c r="T20" s="2"/>
      <c r="U20" s="2"/>
      <c r="V20" s="2"/>
    </row>
    <row r="21" spans="1:22" x14ac:dyDescent="0.35">
      <c r="A21" s="1" t="s">
        <v>20</v>
      </c>
      <c r="B21" s="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6"/>
      <c r="R21" s="6"/>
      <c r="S21" s="2"/>
      <c r="T21" s="2"/>
      <c r="U21" s="2"/>
      <c r="V21" s="2">
        <v>0.192</v>
      </c>
    </row>
    <row r="22" spans="1:22" x14ac:dyDescent="0.35">
      <c r="A22" s="1" t="s">
        <v>21</v>
      </c>
      <c r="B22" s="4">
        <v>0.14199999999999999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6"/>
      <c r="R22" s="6"/>
      <c r="S22" s="6"/>
      <c r="T22" s="2"/>
      <c r="U22" s="2">
        <v>0.23599999999999999</v>
      </c>
      <c r="V22" s="2"/>
    </row>
    <row r="23" spans="1:22" x14ac:dyDescent="0.35">
      <c r="A23" s="1" t="s">
        <v>11</v>
      </c>
      <c r="B23" s="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6"/>
      <c r="R23" s="6"/>
      <c r="S23" s="6"/>
      <c r="T23" s="6"/>
      <c r="U23" s="2"/>
      <c r="V23" s="2"/>
    </row>
    <row r="24" spans="1:22" x14ac:dyDescent="0.35">
      <c r="A24" s="1" t="s">
        <v>24</v>
      </c>
      <c r="B24" s="4">
        <v>6.0999999999999999E-2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6"/>
      <c r="R24" s="6"/>
      <c r="S24" s="6"/>
      <c r="T24" s="6"/>
      <c r="U24" s="6"/>
      <c r="V24" s="2">
        <v>0.24099999999999999</v>
      </c>
    </row>
    <row r="25" spans="1:22" x14ac:dyDescent="0.35">
      <c r="A25" s="1" t="s">
        <v>22</v>
      </c>
      <c r="B25" s="4">
        <v>5.3999999999999999E-2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6"/>
      <c r="R25" s="6"/>
      <c r="S25" s="6"/>
      <c r="T25" s="6"/>
      <c r="U25" s="6"/>
      <c r="V25" s="6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5309A-F3AE-41A5-B68B-F7D39607D4DB}">
  <dimension ref="A1:H9"/>
  <sheetViews>
    <sheetView topLeftCell="C1" zoomScale="80" zoomScaleNormal="80" workbookViewId="0">
      <selection activeCell="B13" sqref="B13"/>
    </sheetView>
  </sheetViews>
  <sheetFormatPr defaultColWidth="8.90625" defaultRowHeight="15.5" x14ac:dyDescent="0.35"/>
  <cols>
    <col min="1" max="9" width="25.6328125" style="16" customWidth="1"/>
    <col min="10" max="16384" width="8.90625" style="16"/>
  </cols>
  <sheetData>
    <row r="1" spans="1:8" x14ac:dyDescent="0.35">
      <c r="A1" s="14" t="s">
        <v>25</v>
      </c>
      <c r="B1" s="14" t="s">
        <v>1</v>
      </c>
      <c r="C1" s="14" t="s">
        <v>4</v>
      </c>
      <c r="D1" s="17" t="s">
        <v>15</v>
      </c>
      <c r="E1" s="17" t="s">
        <v>5</v>
      </c>
      <c r="G1" s="15"/>
      <c r="H1" s="17" t="s">
        <v>5</v>
      </c>
    </row>
    <row r="2" spans="1:8" x14ac:dyDescent="0.35">
      <c r="A2" s="14">
        <v>1</v>
      </c>
      <c r="B2" s="13">
        <v>1</v>
      </c>
      <c r="C2" s="13">
        <v>1</v>
      </c>
      <c r="D2" s="15">
        <v>1</v>
      </c>
      <c r="E2" s="15">
        <f>ROUND(1/(1+EXP(-$H$2+(B2*$H$3)+(C2*$H$4)+(D2*$H$5))), 3)</f>
        <v>0.40300000000000002</v>
      </c>
      <c r="G2" s="17" t="s">
        <v>8</v>
      </c>
      <c r="H2" s="15">
        <v>8.9999999999999993E-3</v>
      </c>
    </row>
    <row r="3" spans="1:8" x14ac:dyDescent="0.35">
      <c r="A3" s="14">
        <v>2</v>
      </c>
      <c r="B3" s="13">
        <v>1</v>
      </c>
      <c r="C3" s="13">
        <v>1</v>
      </c>
      <c r="D3" s="15">
        <v>0</v>
      </c>
      <c r="E3" s="15">
        <f t="shared" ref="E3:E9" si="0">ROUND(1/(1+EXP(-$H$2+(B3*$H$3)+(C3*$H$4)+(D3*$H$5))), 3)</f>
        <v>0.42399999999999999</v>
      </c>
      <c r="G3" s="17" t="s">
        <v>1</v>
      </c>
      <c r="H3" s="19">
        <v>0.14899999999999999</v>
      </c>
    </row>
    <row r="4" spans="1:8" x14ac:dyDescent="0.35">
      <c r="A4" s="14">
        <v>3</v>
      </c>
      <c r="B4" s="13">
        <v>1</v>
      </c>
      <c r="C4" s="13">
        <v>0</v>
      </c>
      <c r="D4" s="15">
        <v>1</v>
      </c>
      <c r="E4" s="15">
        <f t="shared" si="0"/>
        <v>0.443</v>
      </c>
      <c r="G4" s="17" t="s">
        <v>4</v>
      </c>
      <c r="H4" s="19">
        <v>0.16500000000000001</v>
      </c>
    </row>
    <row r="5" spans="1:8" x14ac:dyDescent="0.35">
      <c r="A5" s="14">
        <v>4</v>
      </c>
      <c r="B5" s="13">
        <v>1</v>
      </c>
      <c r="C5" s="13">
        <v>0</v>
      </c>
      <c r="D5" s="15">
        <v>0</v>
      </c>
      <c r="E5" s="15">
        <f t="shared" si="0"/>
        <v>0.46500000000000002</v>
      </c>
      <c r="G5" s="17" t="s">
        <v>15</v>
      </c>
      <c r="H5" s="19">
        <v>0.09</v>
      </c>
    </row>
    <row r="6" spans="1:8" x14ac:dyDescent="0.35">
      <c r="A6" s="14">
        <v>5</v>
      </c>
      <c r="B6" s="13">
        <v>0</v>
      </c>
      <c r="C6" s="13">
        <v>1</v>
      </c>
      <c r="D6" s="15">
        <v>1</v>
      </c>
      <c r="E6" s="15">
        <f t="shared" si="0"/>
        <v>0.439</v>
      </c>
    </row>
    <row r="7" spans="1:8" x14ac:dyDescent="0.35">
      <c r="A7" s="14">
        <v>6</v>
      </c>
      <c r="B7" s="13">
        <v>0</v>
      </c>
      <c r="C7" s="13">
        <v>1</v>
      </c>
      <c r="D7" s="15">
        <v>0</v>
      </c>
      <c r="E7" s="15">
        <f t="shared" si="0"/>
        <v>0.46100000000000002</v>
      </c>
    </row>
    <row r="8" spans="1:8" x14ac:dyDescent="0.35">
      <c r="A8" s="14">
        <v>7</v>
      </c>
      <c r="B8" s="13">
        <v>0</v>
      </c>
      <c r="C8" s="13">
        <v>0</v>
      </c>
      <c r="D8" s="15">
        <v>1</v>
      </c>
      <c r="E8" s="15">
        <f t="shared" si="0"/>
        <v>0.48</v>
      </c>
    </row>
    <row r="9" spans="1:8" x14ac:dyDescent="0.35">
      <c r="A9" s="14">
        <v>8</v>
      </c>
      <c r="B9" s="13">
        <v>0</v>
      </c>
      <c r="C9" s="13">
        <v>0</v>
      </c>
      <c r="D9" s="15">
        <v>0</v>
      </c>
      <c r="E9" s="15">
        <f t="shared" si="0"/>
        <v>0.502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CAAEA-C815-4B3E-A6B7-D6F7E4810E0F}">
  <dimension ref="A1:H9"/>
  <sheetViews>
    <sheetView topLeftCell="D1" zoomScale="80" zoomScaleNormal="80" workbookViewId="0">
      <selection activeCell="C11" sqref="C11"/>
    </sheetView>
  </sheetViews>
  <sheetFormatPr defaultRowHeight="15.5" x14ac:dyDescent="0.35"/>
  <cols>
    <col min="1" max="9" width="25.6328125" style="3" customWidth="1"/>
    <col min="10" max="16384" width="8.7265625" style="3"/>
  </cols>
  <sheetData>
    <row r="1" spans="1:8" x14ac:dyDescent="0.35">
      <c r="A1" s="14" t="s">
        <v>25</v>
      </c>
      <c r="B1" s="14" t="s">
        <v>1</v>
      </c>
      <c r="C1" s="14" t="s">
        <v>3</v>
      </c>
      <c r="D1" s="17" t="s">
        <v>4</v>
      </c>
      <c r="E1" s="20" t="s">
        <v>6</v>
      </c>
      <c r="F1" s="16"/>
      <c r="G1" s="15"/>
      <c r="H1" s="17" t="s">
        <v>6</v>
      </c>
    </row>
    <row r="2" spans="1:8" x14ac:dyDescent="0.35">
      <c r="A2" s="14">
        <v>1</v>
      </c>
      <c r="B2" s="13">
        <v>1</v>
      </c>
      <c r="C2" s="13">
        <v>1</v>
      </c>
      <c r="D2" s="15">
        <v>1</v>
      </c>
      <c r="E2" s="19">
        <f>1/(1+EXP(-$H$2+(B2*$H$3)+(C2*$H$4)+(D2*$H$5)))</f>
        <v>0.31045350073403172</v>
      </c>
      <c r="F2" s="16"/>
      <c r="G2" s="17" t="s">
        <v>8</v>
      </c>
      <c r="H2" s="15">
        <v>4.8000000000000001E-2</v>
      </c>
    </row>
    <row r="3" spans="1:8" x14ac:dyDescent="0.35">
      <c r="A3" s="14">
        <v>2</v>
      </c>
      <c r="B3" s="13">
        <v>1</v>
      </c>
      <c r="C3" s="13">
        <v>1</v>
      </c>
      <c r="D3" s="15">
        <v>0</v>
      </c>
      <c r="E3" s="19">
        <f t="shared" ref="E3:E9" si="0">1/(1+EXP(-$H$2+(B3*$H$3)+(C3*$H$4)+(D3*$H$5)))</f>
        <v>0.36981745787921055</v>
      </c>
      <c r="F3" s="16"/>
      <c r="G3" s="17" t="s">
        <v>1</v>
      </c>
      <c r="H3" s="19">
        <v>0.24199999999999999</v>
      </c>
    </row>
    <row r="4" spans="1:8" x14ac:dyDescent="0.35">
      <c r="A4" s="14">
        <v>3</v>
      </c>
      <c r="B4" s="13">
        <v>1</v>
      </c>
      <c r="C4" s="13">
        <v>0</v>
      </c>
      <c r="D4" s="15">
        <v>1</v>
      </c>
      <c r="E4" s="19">
        <f t="shared" si="0"/>
        <v>0.3872230784500168</v>
      </c>
      <c r="F4" s="16"/>
      <c r="G4" s="17" t="s">
        <v>3</v>
      </c>
      <c r="H4" s="19">
        <v>0.33900000000000002</v>
      </c>
    </row>
    <row r="5" spans="1:8" x14ac:dyDescent="0.35">
      <c r="A5" s="14">
        <v>4</v>
      </c>
      <c r="B5" s="13">
        <v>1</v>
      </c>
      <c r="C5" s="13">
        <v>0</v>
      </c>
      <c r="D5" s="15">
        <v>0</v>
      </c>
      <c r="E5" s="19">
        <f t="shared" si="0"/>
        <v>0.451651541849306</v>
      </c>
      <c r="F5" s="16"/>
      <c r="G5" s="17" t="s">
        <v>4</v>
      </c>
      <c r="H5" s="15">
        <v>0.26500000000000001</v>
      </c>
    </row>
    <row r="6" spans="1:8" x14ac:dyDescent="0.35">
      <c r="A6" s="14">
        <v>5</v>
      </c>
      <c r="B6" s="13">
        <v>0</v>
      </c>
      <c r="C6" s="13">
        <v>1</v>
      </c>
      <c r="D6" s="15">
        <v>1</v>
      </c>
      <c r="E6" s="19">
        <f t="shared" si="0"/>
        <v>0.36447348673568963</v>
      </c>
      <c r="F6" s="16"/>
      <c r="G6" s="16"/>
      <c r="H6" s="16"/>
    </row>
    <row r="7" spans="1:8" x14ac:dyDescent="0.35">
      <c r="A7" s="14">
        <v>6</v>
      </c>
      <c r="B7" s="13">
        <v>0</v>
      </c>
      <c r="C7" s="13">
        <v>1</v>
      </c>
      <c r="D7" s="15">
        <v>0</v>
      </c>
      <c r="E7" s="19">
        <f t="shared" si="0"/>
        <v>0.42775906815661341</v>
      </c>
      <c r="F7" s="16"/>
    </row>
    <row r="8" spans="1:8" x14ac:dyDescent="0.35">
      <c r="A8" s="14">
        <v>7</v>
      </c>
      <c r="B8" s="13">
        <v>0</v>
      </c>
      <c r="C8" s="13">
        <v>0</v>
      </c>
      <c r="D8" s="15">
        <v>1</v>
      </c>
      <c r="E8" s="19">
        <f t="shared" si="0"/>
        <v>0.44596188383693597</v>
      </c>
      <c r="F8" s="16"/>
      <c r="G8" s="16"/>
      <c r="H8" s="16"/>
    </row>
    <row r="9" spans="1:8" x14ac:dyDescent="0.35">
      <c r="A9" s="14">
        <v>8</v>
      </c>
      <c r="B9" s="13">
        <v>0</v>
      </c>
      <c r="C9" s="13">
        <v>0</v>
      </c>
      <c r="D9" s="15">
        <v>0</v>
      </c>
      <c r="E9" s="19">
        <f t="shared" si="0"/>
        <v>0.51199769653071792</v>
      </c>
      <c r="F9" s="16"/>
      <c r="G9" s="16"/>
      <c r="H9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58FAB-6D8C-4DD5-B8DD-ED446AC1C95D}">
  <dimension ref="A1:I290"/>
  <sheetViews>
    <sheetView zoomScale="70" zoomScaleNormal="70" workbookViewId="0">
      <selection activeCell="C19" sqref="C19"/>
    </sheetView>
  </sheetViews>
  <sheetFormatPr defaultRowHeight="15.5" x14ac:dyDescent="0.35"/>
  <cols>
    <col min="1" max="10" width="25.6328125" style="3" customWidth="1"/>
    <col min="11" max="16384" width="8.7265625" style="3"/>
  </cols>
  <sheetData>
    <row r="1" spans="1:9" x14ac:dyDescent="0.35">
      <c r="A1" s="14" t="s">
        <v>25</v>
      </c>
      <c r="B1" s="14" t="s">
        <v>1</v>
      </c>
      <c r="C1" s="17" t="s">
        <v>14</v>
      </c>
      <c r="D1" s="17" t="s">
        <v>15</v>
      </c>
      <c r="E1" s="17" t="s">
        <v>6</v>
      </c>
      <c r="F1" s="20" t="s">
        <v>16</v>
      </c>
      <c r="G1" s="16"/>
      <c r="H1" s="15"/>
      <c r="I1" s="20" t="s">
        <v>16</v>
      </c>
    </row>
    <row r="2" spans="1:9" x14ac:dyDescent="0.35">
      <c r="A2" s="14">
        <v>1</v>
      </c>
      <c r="B2" s="13">
        <v>1</v>
      </c>
      <c r="C2" s="13">
        <v>1</v>
      </c>
      <c r="D2" s="15">
        <v>1</v>
      </c>
      <c r="E2" s="15">
        <v>1</v>
      </c>
      <c r="F2" s="19">
        <f t="shared" ref="F2:F17" si="0">ROUND(1/(1+EXP(-$I$2+(B2*$I$3)+(C2*$I$4)+(D2*$I$5)+(E2*$I$6))), 3)</f>
        <v>0.40400000000000003</v>
      </c>
      <c r="G2" s="16"/>
      <c r="H2" s="17" t="s">
        <v>8</v>
      </c>
      <c r="I2" s="15">
        <v>-1E-3</v>
      </c>
    </row>
    <row r="3" spans="1:9" x14ac:dyDescent="0.35">
      <c r="A3" s="14">
        <v>2</v>
      </c>
      <c r="B3" s="13">
        <v>1</v>
      </c>
      <c r="C3" s="13">
        <v>1</v>
      </c>
      <c r="D3" s="15">
        <v>1</v>
      </c>
      <c r="E3" s="15">
        <v>0</v>
      </c>
      <c r="F3" s="19">
        <f t="shared" si="0"/>
        <v>0.41899999999999998</v>
      </c>
      <c r="G3" s="16"/>
      <c r="H3" s="17" t="s">
        <v>1</v>
      </c>
      <c r="I3" s="19">
        <v>0.115</v>
      </c>
    </row>
    <row r="4" spans="1:9" x14ac:dyDescent="0.35">
      <c r="A4" s="14">
        <v>3</v>
      </c>
      <c r="B4" s="13">
        <v>1</v>
      </c>
      <c r="C4" s="13">
        <v>1</v>
      </c>
      <c r="D4" s="15">
        <v>0</v>
      </c>
      <c r="E4" s="15">
        <v>1</v>
      </c>
      <c r="F4" s="19">
        <f t="shared" si="0"/>
        <v>0.441</v>
      </c>
      <c r="G4" s="16"/>
      <c r="H4" s="17" t="s">
        <v>14</v>
      </c>
      <c r="I4" s="19">
        <v>5.6000000000000001E-2</v>
      </c>
    </row>
    <row r="5" spans="1:9" x14ac:dyDescent="0.35">
      <c r="A5" s="14">
        <v>4</v>
      </c>
      <c r="B5" s="13">
        <v>1</v>
      </c>
      <c r="C5" s="13">
        <v>1</v>
      </c>
      <c r="D5" s="15">
        <v>0</v>
      </c>
      <c r="E5" s="15">
        <v>0</v>
      </c>
      <c r="F5" s="19">
        <f t="shared" si="0"/>
        <v>0.45700000000000002</v>
      </c>
      <c r="G5" s="16"/>
      <c r="H5" s="17" t="s">
        <v>15</v>
      </c>
      <c r="I5" s="15">
        <v>0.154</v>
      </c>
    </row>
    <row r="6" spans="1:9" x14ac:dyDescent="0.35">
      <c r="A6" s="14">
        <v>5</v>
      </c>
      <c r="B6" s="13">
        <v>1</v>
      </c>
      <c r="C6" s="13">
        <v>0</v>
      </c>
      <c r="D6" s="15">
        <v>1</v>
      </c>
      <c r="E6" s="15">
        <v>1</v>
      </c>
      <c r="F6" s="19">
        <f t="shared" si="0"/>
        <v>0.41699999999999998</v>
      </c>
      <c r="G6" s="16"/>
      <c r="H6" s="17" t="s">
        <v>6</v>
      </c>
      <c r="I6" s="15">
        <v>6.4000000000000001E-2</v>
      </c>
    </row>
    <row r="7" spans="1:9" x14ac:dyDescent="0.35">
      <c r="A7" s="14">
        <v>6</v>
      </c>
      <c r="B7" s="13">
        <v>1</v>
      </c>
      <c r="C7" s="13">
        <v>0</v>
      </c>
      <c r="D7" s="15">
        <v>1</v>
      </c>
      <c r="E7" s="15">
        <v>0</v>
      </c>
      <c r="F7" s="19">
        <f t="shared" si="0"/>
        <v>0.433</v>
      </c>
      <c r="G7" s="16"/>
    </row>
    <row r="8" spans="1:9" x14ac:dyDescent="0.35">
      <c r="A8" s="14">
        <v>7</v>
      </c>
      <c r="B8" s="13">
        <v>1</v>
      </c>
      <c r="C8" s="13">
        <v>0</v>
      </c>
      <c r="D8" s="15">
        <v>0</v>
      </c>
      <c r="E8" s="15">
        <v>1</v>
      </c>
      <c r="F8" s="19">
        <f t="shared" si="0"/>
        <v>0.45500000000000002</v>
      </c>
      <c r="G8" s="16"/>
      <c r="H8" s="16"/>
      <c r="I8" s="16"/>
    </row>
    <row r="9" spans="1:9" x14ac:dyDescent="0.35">
      <c r="A9" s="14">
        <v>8</v>
      </c>
      <c r="B9" s="13">
        <v>1</v>
      </c>
      <c r="C9" s="13">
        <v>0</v>
      </c>
      <c r="D9" s="15">
        <v>0</v>
      </c>
      <c r="E9" s="15">
        <v>0</v>
      </c>
      <c r="F9" s="19">
        <f t="shared" si="0"/>
        <v>0.47099999999999997</v>
      </c>
      <c r="G9" s="16"/>
      <c r="H9" s="16"/>
      <c r="I9" s="16"/>
    </row>
    <row r="10" spans="1:9" x14ac:dyDescent="0.35">
      <c r="A10" s="14">
        <v>9</v>
      </c>
      <c r="B10" s="13">
        <v>0</v>
      </c>
      <c r="C10" s="13">
        <v>1</v>
      </c>
      <c r="D10" s="15">
        <v>1</v>
      </c>
      <c r="E10" s="15">
        <v>1</v>
      </c>
      <c r="F10" s="19">
        <f t="shared" si="0"/>
        <v>0.432</v>
      </c>
      <c r="G10" s="16"/>
      <c r="H10" s="16"/>
      <c r="I10" s="16"/>
    </row>
    <row r="11" spans="1:9" x14ac:dyDescent="0.35">
      <c r="A11" s="14">
        <v>10</v>
      </c>
      <c r="B11" s="13">
        <v>0</v>
      </c>
      <c r="C11" s="13">
        <v>1</v>
      </c>
      <c r="D11" s="15">
        <v>1</v>
      </c>
      <c r="E11" s="15">
        <v>0</v>
      </c>
      <c r="F11" s="19">
        <f t="shared" si="0"/>
        <v>0.44700000000000001</v>
      </c>
      <c r="G11" s="16"/>
      <c r="H11" s="16"/>
      <c r="I11" s="16"/>
    </row>
    <row r="12" spans="1:9" x14ac:dyDescent="0.35">
      <c r="A12" s="14">
        <v>11</v>
      </c>
      <c r="B12" s="13">
        <v>0</v>
      </c>
      <c r="C12" s="13">
        <v>1</v>
      </c>
      <c r="D12" s="15">
        <v>0</v>
      </c>
      <c r="E12" s="15">
        <v>1</v>
      </c>
      <c r="F12" s="19">
        <f t="shared" si="0"/>
        <v>0.47</v>
      </c>
      <c r="G12" s="16"/>
      <c r="H12" s="16"/>
      <c r="I12" s="16"/>
    </row>
    <row r="13" spans="1:9" x14ac:dyDescent="0.35">
      <c r="A13" s="14">
        <v>12</v>
      </c>
      <c r="B13" s="13">
        <v>0</v>
      </c>
      <c r="C13" s="13">
        <v>1</v>
      </c>
      <c r="D13" s="15">
        <v>0</v>
      </c>
      <c r="E13" s="15">
        <v>0</v>
      </c>
      <c r="F13" s="19">
        <f t="shared" si="0"/>
        <v>0.48599999999999999</v>
      </c>
      <c r="G13" s="16"/>
      <c r="H13" s="16"/>
      <c r="I13" s="16"/>
    </row>
    <row r="14" spans="1:9" x14ac:dyDescent="0.35">
      <c r="A14" s="14">
        <v>13</v>
      </c>
      <c r="B14" s="13">
        <v>0</v>
      </c>
      <c r="C14" s="13">
        <v>0</v>
      </c>
      <c r="D14" s="15">
        <v>1</v>
      </c>
      <c r="E14" s="15">
        <v>1</v>
      </c>
      <c r="F14" s="19">
        <f t="shared" si="0"/>
        <v>0.44500000000000001</v>
      </c>
      <c r="G14" s="16"/>
      <c r="H14" s="16"/>
      <c r="I14" s="16"/>
    </row>
    <row r="15" spans="1:9" x14ac:dyDescent="0.35">
      <c r="A15" s="14">
        <v>14</v>
      </c>
      <c r="B15" s="13">
        <v>0</v>
      </c>
      <c r="C15" s="13">
        <v>0</v>
      </c>
      <c r="D15" s="15">
        <v>1</v>
      </c>
      <c r="E15" s="15">
        <v>0</v>
      </c>
      <c r="F15" s="19">
        <f t="shared" si="0"/>
        <v>0.46100000000000002</v>
      </c>
      <c r="G15" s="16"/>
      <c r="H15" s="16"/>
      <c r="I15" s="16"/>
    </row>
    <row r="16" spans="1:9" x14ac:dyDescent="0.35">
      <c r="A16" s="14">
        <v>15</v>
      </c>
      <c r="B16" s="13">
        <v>0</v>
      </c>
      <c r="C16" s="13">
        <v>0</v>
      </c>
      <c r="D16" s="15">
        <v>0</v>
      </c>
      <c r="E16" s="15">
        <v>1</v>
      </c>
      <c r="F16" s="19">
        <f t="shared" si="0"/>
        <v>0.48399999999999999</v>
      </c>
      <c r="G16" s="16"/>
      <c r="H16" s="16"/>
      <c r="I16" s="16"/>
    </row>
    <row r="17" spans="1:9" x14ac:dyDescent="0.35">
      <c r="A17" s="14">
        <v>16</v>
      </c>
      <c r="B17" s="13">
        <v>0</v>
      </c>
      <c r="C17" s="13">
        <v>0</v>
      </c>
      <c r="D17" s="15">
        <v>0</v>
      </c>
      <c r="E17" s="15">
        <v>0</v>
      </c>
      <c r="F17" s="19">
        <f t="shared" si="0"/>
        <v>0.5</v>
      </c>
      <c r="G17" s="16"/>
      <c r="H17" s="16"/>
      <c r="I17" s="16"/>
    </row>
    <row r="33" s="3" customFormat="1" x14ac:dyDescent="0.35"/>
    <row r="34" s="3" customFormat="1" x14ac:dyDescent="0.35"/>
    <row r="35" s="3" customFormat="1" x14ac:dyDescent="0.35"/>
    <row r="36" s="3" customFormat="1" x14ac:dyDescent="0.35"/>
    <row r="37" s="3" customFormat="1" x14ac:dyDescent="0.35"/>
    <row r="38" s="3" customFormat="1" x14ac:dyDescent="0.35"/>
    <row r="39" s="3" customFormat="1" x14ac:dyDescent="0.35"/>
    <row r="40" s="3" customFormat="1" x14ac:dyDescent="0.35"/>
    <row r="41" s="3" customFormat="1" x14ac:dyDescent="0.35"/>
    <row r="42" s="3" customFormat="1" x14ac:dyDescent="0.35"/>
    <row r="43" s="3" customFormat="1" x14ac:dyDescent="0.35"/>
    <row r="44" s="3" customFormat="1" x14ac:dyDescent="0.35"/>
    <row r="45" s="3" customFormat="1" x14ac:dyDescent="0.35"/>
    <row r="46" s="3" customFormat="1" x14ac:dyDescent="0.35"/>
    <row r="47" s="3" customFormat="1" x14ac:dyDescent="0.35"/>
    <row r="48" s="3" customFormat="1" x14ac:dyDescent="0.35"/>
    <row r="49" s="3" customFormat="1" x14ac:dyDescent="0.35"/>
    <row r="50" s="3" customFormat="1" x14ac:dyDescent="0.35"/>
    <row r="51" s="3" customFormat="1" x14ac:dyDescent="0.35"/>
    <row r="52" s="3" customFormat="1" x14ac:dyDescent="0.35"/>
    <row r="53" s="3" customFormat="1" x14ac:dyDescent="0.35"/>
    <row r="54" s="3" customFormat="1" x14ac:dyDescent="0.35"/>
    <row r="55" s="3" customFormat="1" x14ac:dyDescent="0.35"/>
    <row r="56" s="3" customFormat="1" x14ac:dyDescent="0.35"/>
    <row r="57" s="3" customFormat="1" x14ac:dyDescent="0.35"/>
    <row r="58" s="3" customFormat="1" x14ac:dyDescent="0.35"/>
    <row r="59" s="3" customFormat="1" x14ac:dyDescent="0.35"/>
    <row r="60" s="3" customFormat="1" x14ac:dyDescent="0.35"/>
    <row r="61" s="3" customFormat="1" x14ac:dyDescent="0.35"/>
    <row r="62" s="3" customFormat="1" x14ac:dyDescent="0.35"/>
    <row r="63" s="3" customFormat="1" x14ac:dyDescent="0.35"/>
    <row r="64" s="3" customFormat="1" x14ac:dyDescent="0.35"/>
    <row r="65" s="3" customFormat="1" x14ac:dyDescent="0.35"/>
    <row r="66" s="3" customFormat="1" x14ac:dyDescent="0.35"/>
    <row r="67" s="3" customFormat="1" x14ac:dyDescent="0.35"/>
    <row r="68" s="3" customFormat="1" x14ac:dyDescent="0.35"/>
    <row r="69" s="3" customFormat="1" x14ac:dyDescent="0.35"/>
    <row r="70" s="3" customFormat="1" x14ac:dyDescent="0.35"/>
    <row r="71" s="3" customFormat="1" x14ac:dyDescent="0.35"/>
    <row r="72" s="3" customFormat="1" x14ac:dyDescent="0.35"/>
    <row r="73" s="3" customFormat="1" x14ac:dyDescent="0.35"/>
    <row r="74" s="3" customFormat="1" x14ac:dyDescent="0.35"/>
    <row r="75" s="3" customFormat="1" x14ac:dyDescent="0.35"/>
    <row r="76" s="3" customFormat="1" x14ac:dyDescent="0.35"/>
    <row r="77" s="3" customFormat="1" x14ac:dyDescent="0.35"/>
    <row r="78" s="3" customFormat="1" x14ac:dyDescent="0.35"/>
    <row r="79" s="3" customFormat="1" x14ac:dyDescent="0.35"/>
    <row r="80" s="3" customFormat="1" x14ac:dyDescent="0.35"/>
    <row r="81" s="3" customFormat="1" x14ac:dyDescent="0.35"/>
    <row r="82" s="3" customFormat="1" x14ac:dyDescent="0.35"/>
    <row r="83" s="3" customFormat="1" x14ac:dyDescent="0.35"/>
    <row r="84" s="3" customFormat="1" x14ac:dyDescent="0.35"/>
    <row r="85" s="3" customFormat="1" x14ac:dyDescent="0.35"/>
    <row r="86" s="3" customFormat="1" x14ac:dyDescent="0.35"/>
    <row r="87" s="3" customFormat="1" x14ac:dyDescent="0.35"/>
    <row r="88" s="3" customFormat="1" x14ac:dyDescent="0.35"/>
    <row r="89" s="3" customFormat="1" x14ac:dyDescent="0.35"/>
    <row r="90" s="3" customFormat="1" x14ac:dyDescent="0.35"/>
    <row r="91" s="3" customFormat="1" x14ac:dyDescent="0.35"/>
    <row r="92" s="3" customFormat="1" x14ac:dyDescent="0.35"/>
    <row r="93" s="3" customFormat="1" x14ac:dyDescent="0.35"/>
    <row r="94" s="3" customFormat="1" x14ac:dyDescent="0.35"/>
    <row r="95" s="3" customFormat="1" x14ac:dyDescent="0.35"/>
    <row r="96" s="3" customFormat="1" x14ac:dyDescent="0.35"/>
    <row r="97" s="3" customFormat="1" x14ac:dyDescent="0.35"/>
    <row r="98" s="3" customFormat="1" x14ac:dyDescent="0.35"/>
    <row r="99" s="3" customFormat="1" x14ac:dyDescent="0.35"/>
    <row r="100" s="3" customFormat="1" x14ac:dyDescent="0.35"/>
    <row r="101" s="3" customFormat="1" x14ac:dyDescent="0.35"/>
    <row r="102" s="3" customFormat="1" x14ac:dyDescent="0.35"/>
    <row r="103" s="3" customFormat="1" x14ac:dyDescent="0.35"/>
    <row r="104" s="3" customFormat="1" x14ac:dyDescent="0.35"/>
    <row r="105" s="3" customFormat="1" x14ac:dyDescent="0.35"/>
    <row r="106" s="3" customFormat="1" x14ac:dyDescent="0.35"/>
    <row r="107" s="3" customFormat="1" x14ac:dyDescent="0.35"/>
    <row r="108" s="3" customFormat="1" x14ac:dyDescent="0.35"/>
    <row r="109" s="3" customFormat="1" x14ac:dyDescent="0.35"/>
    <row r="110" s="3" customFormat="1" x14ac:dyDescent="0.35"/>
    <row r="111" s="3" customFormat="1" x14ac:dyDescent="0.35"/>
    <row r="112" s="3" customFormat="1" x14ac:dyDescent="0.35"/>
    <row r="113" s="3" customFormat="1" x14ac:dyDescent="0.35"/>
    <row r="114" s="3" customFormat="1" x14ac:dyDescent="0.35"/>
    <row r="115" s="3" customFormat="1" x14ac:dyDescent="0.35"/>
    <row r="116" s="3" customFormat="1" x14ac:dyDescent="0.35"/>
    <row r="117" s="3" customFormat="1" x14ac:dyDescent="0.35"/>
    <row r="118" s="3" customFormat="1" x14ac:dyDescent="0.35"/>
    <row r="119" s="3" customFormat="1" x14ac:dyDescent="0.35"/>
    <row r="120" s="3" customFormat="1" x14ac:dyDescent="0.35"/>
    <row r="121" s="3" customFormat="1" x14ac:dyDescent="0.35"/>
    <row r="122" s="3" customFormat="1" x14ac:dyDescent="0.35"/>
    <row r="123" s="3" customFormat="1" x14ac:dyDescent="0.35"/>
    <row r="124" s="3" customFormat="1" x14ac:dyDescent="0.35"/>
    <row r="125" s="3" customFormat="1" x14ac:dyDescent="0.35"/>
    <row r="126" s="3" customFormat="1" x14ac:dyDescent="0.35"/>
    <row r="127" s="3" customFormat="1" x14ac:dyDescent="0.35"/>
    <row r="128" s="3" customFormat="1" x14ac:dyDescent="0.35"/>
    <row r="129" s="3" customFormat="1" x14ac:dyDescent="0.35"/>
    <row r="130" s="3" customFormat="1" x14ac:dyDescent="0.35"/>
    <row r="131" s="3" customFormat="1" x14ac:dyDescent="0.35"/>
    <row r="132" s="3" customFormat="1" x14ac:dyDescent="0.35"/>
    <row r="133" s="3" customFormat="1" x14ac:dyDescent="0.35"/>
    <row r="134" s="3" customFormat="1" x14ac:dyDescent="0.35"/>
    <row r="135" s="3" customFormat="1" x14ac:dyDescent="0.35"/>
    <row r="136" s="3" customFormat="1" x14ac:dyDescent="0.35"/>
    <row r="137" s="3" customFormat="1" x14ac:dyDescent="0.35"/>
    <row r="138" s="3" customFormat="1" x14ac:dyDescent="0.35"/>
    <row r="139" s="3" customFormat="1" x14ac:dyDescent="0.35"/>
    <row r="140" s="3" customFormat="1" x14ac:dyDescent="0.35"/>
    <row r="141" s="3" customFormat="1" x14ac:dyDescent="0.35"/>
    <row r="142" s="3" customFormat="1" x14ac:dyDescent="0.35"/>
    <row r="143" s="3" customFormat="1" x14ac:dyDescent="0.35"/>
    <row r="144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  <row r="192" s="3" customFormat="1" x14ac:dyDescent="0.35"/>
    <row r="193" s="3" customFormat="1" x14ac:dyDescent="0.35"/>
    <row r="194" s="3" customFormat="1" x14ac:dyDescent="0.35"/>
    <row r="195" s="3" customFormat="1" x14ac:dyDescent="0.35"/>
    <row r="196" s="3" customFormat="1" x14ac:dyDescent="0.35"/>
    <row r="197" s="3" customFormat="1" x14ac:dyDescent="0.35"/>
    <row r="198" s="3" customFormat="1" x14ac:dyDescent="0.35"/>
    <row r="199" s="3" customFormat="1" x14ac:dyDescent="0.35"/>
    <row r="200" s="3" customFormat="1" x14ac:dyDescent="0.35"/>
    <row r="201" s="3" customFormat="1" x14ac:dyDescent="0.35"/>
    <row r="202" s="3" customFormat="1" x14ac:dyDescent="0.35"/>
    <row r="203" s="3" customFormat="1" x14ac:dyDescent="0.35"/>
    <row r="204" s="3" customFormat="1" x14ac:dyDescent="0.35"/>
    <row r="205" s="3" customFormat="1" x14ac:dyDescent="0.35"/>
    <row r="206" s="3" customFormat="1" x14ac:dyDescent="0.35"/>
    <row r="207" s="3" customFormat="1" x14ac:dyDescent="0.35"/>
    <row r="208" s="3" customFormat="1" x14ac:dyDescent="0.35"/>
    <row r="209" s="3" customFormat="1" x14ac:dyDescent="0.35"/>
    <row r="210" s="3" customFormat="1" x14ac:dyDescent="0.35"/>
    <row r="211" s="3" customFormat="1" x14ac:dyDescent="0.35"/>
    <row r="212" s="3" customFormat="1" x14ac:dyDescent="0.35"/>
    <row r="213" s="3" customFormat="1" x14ac:dyDescent="0.35"/>
    <row r="214" s="3" customFormat="1" x14ac:dyDescent="0.35"/>
    <row r="215" s="3" customFormat="1" x14ac:dyDescent="0.35"/>
    <row r="216" s="3" customFormat="1" x14ac:dyDescent="0.35"/>
    <row r="217" s="3" customFormat="1" x14ac:dyDescent="0.35"/>
    <row r="218" s="3" customFormat="1" x14ac:dyDescent="0.35"/>
    <row r="219" s="3" customFormat="1" x14ac:dyDescent="0.35"/>
    <row r="220" s="3" customFormat="1" x14ac:dyDescent="0.35"/>
    <row r="221" s="3" customFormat="1" x14ac:dyDescent="0.35"/>
    <row r="222" s="3" customFormat="1" x14ac:dyDescent="0.35"/>
    <row r="223" s="3" customFormat="1" x14ac:dyDescent="0.35"/>
    <row r="224" s="3" customFormat="1" x14ac:dyDescent="0.35"/>
    <row r="225" s="3" customFormat="1" x14ac:dyDescent="0.35"/>
    <row r="226" s="3" customFormat="1" x14ac:dyDescent="0.35"/>
    <row r="227" s="3" customFormat="1" x14ac:dyDescent="0.35"/>
    <row r="228" s="3" customFormat="1" x14ac:dyDescent="0.35"/>
    <row r="229" s="3" customFormat="1" x14ac:dyDescent="0.35"/>
    <row r="230" s="3" customFormat="1" x14ac:dyDescent="0.35"/>
    <row r="231" s="3" customFormat="1" x14ac:dyDescent="0.35"/>
    <row r="232" s="3" customFormat="1" x14ac:dyDescent="0.35"/>
    <row r="233" s="3" customFormat="1" x14ac:dyDescent="0.35"/>
    <row r="234" s="3" customFormat="1" x14ac:dyDescent="0.35"/>
    <row r="235" s="3" customFormat="1" x14ac:dyDescent="0.35"/>
    <row r="236" s="3" customFormat="1" x14ac:dyDescent="0.35"/>
    <row r="237" s="3" customFormat="1" x14ac:dyDescent="0.35"/>
    <row r="238" s="3" customFormat="1" x14ac:dyDescent="0.35"/>
    <row r="239" s="3" customFormat="1" x14ac:dyDescent="0.35"/>
    <row r="240" s="3" customFormat="1" x14ac:dyDescent="0.35"/>
    <row r="241" s="3" customFormat="1" x14ac:dyDescent="0.35"/>
    <row r="242" s="3" customFormat="1" x14ac:dyDescent="0.35"/>
    <row r="243" s="3" customFormat="1" x14ac:dyDescent="0.35"/>
    <row r="244" s="3" customFormat="1" x14ac:dyDescent="0.35"/>
    <row r="245" s="3" customFormat="1" x14ac:dyDescent="0.35"/>
    <row r="246" s="3" customFormat="1" x14ac:dyDescent="0.35"/>
    <row r="247" s="3" customFormat="1" x14ac:dyDescent="0.35"/>
    <row r="248" s="3" customFormat="1" x14ac:dyDescent="0.35"/>
    <row r="249" s="3" customFormat="1" x14ac:dyDescent="0.35"/>
    <row r="250" s="3" customFormat="1" x14ac:dyDescent="0.35"/>
    <row r="251" s="3" customFormat="1" x14ac:dyDescent="0.35"/>
    <row r="252" s="3" customFormat="1" x14ac:dyDescent="0.35"/>
    <row r="253" s="3" customFormat="1" x14ac:dyDescent="0.35"/>
    <row r="254" s="3" customFormat="1" x14ac:dyDescent="0.35"/>
    <row r="255" s="3" customFormat="1" x14ac:dyDescent="0.35"/>
    <row r="256" s="3" customFormat="1" x14ac:dyDescent="0.35"/>
    <row r="257" s="3" customFormat="1" x14ac:dyDescent="0.35"/>
    <row r="258" s="3" customFormat="1" x14ac:dyDescent="0.35"/>
    <row r="259" s="3" customFormat="1" x14ac:dyDescent="0.35"/>
    <row r="260" s="3" customFormat="1" x14ac:dyDescent="0.35"/>
    <row r="261" s="3" customFormat="1" x14ac:dyDescent="0.35"/>
    <row r="262" s="3" customFormat="1" x14ac:dyDescent="0.35"/>
    <row r="263" s="3" customFormat="1" x14ac:dyDescent="0.35"/>
    <row r="264" s="3" customFormat="1" x14ac:dyDescent="0.35"/>
    <row r="265" s="3" customFormat="1" x14ac:dyDescent="0.35"/>
    <row r="266" s="3" customFormat="1" x14ac:dyDescent="0.35"/>
    <row r="267" s="3" customFormat="1" x14ac:dyDescent="0.35"/>
    <row r="268" s="3" customFormat="1" x14ac:dyDescent="0.35"/>
    <row r="269" s="3" customFormat="1" x14ac:dyDescent="0.35"/>
    <row r="270" s="3" customFormat="1" x14ac:dyDescent="0.35"/>
    <row r="271" s="3" customFormat="1" x14ac:dyDescent="0.35"/>
    <row r="272" s="3" customFormat="1" x14ac:dyDescent="0.35"/>
    <row r="273" s="3" customFormat="1" x14ac:dyDescent="0.35"/>
    <row r="274" s="3" customFormat="1" x14ac:dyDescent="0.35"/>
    <row r="275" s="3" customFormat="1" x14ac:dyDescent="0.35"/>
    <row r="276" s="3" customFormat="1" x14ac:dyDescent="0.35"/>
    <row r="277" s="3" customFormat="1" x14ac:dyDescent="0.35"/>
    <row r="278" s="3" customFormat="1" x14ac:dyDescent="0.35"/>
    <row r="279" s="3" customFormat="1" x14ac:dyDescent="0.35"/>
    <row r="280" s="3" customFormat="1" x14ac:dyDescent="0.35"/>
    <row r="281" s="3" customFormat="1" x14ac:dyDescent="0.35"/>
    <row r="282" s="3" customFormat="1" x14ac:dyDescent="0.35"/>
    <row r="283" s="3" customFormat="1" x14ac:dyDescent="0.35"/>
    <row r="284" s="3" customFormat="1" x14ac:dyDescent="0.35"/>
    <row r="285" s="3" customFormat="1" x14ac:dyDescent="0.35"/>
    <row r="286" s="3" customFormat="1" x14ac:dyDescent="0.35"/>
    <row r="287" s="3" customFormat="1" x14ac:dyDescent="0.35"/>
    <row r="288" s="3" customFormat="1" x14ac:dyDescent="0.35"/>
    <row r="289" s="3" customFormat="1" x14ac:dyDescent="0.35"/>
    <row r="290" s="3" customFormat="1" x14ac:dyDescent="0.35"/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A4889-CBB5-47B1-BA1B-2A7E078112EF}">
  <dimension ref="A1:H9"/>
  <sheetViews>
    <sheetView zoomScale="80" zoomScaleNormal="80" workbookViewId="0">
      <selection activeCell="C14" sqref="C14"/>
    </sheetView>
  </sheetViews>
  <sheetFormatPr defaultRowHeight="15.5" x14ac:dyDescent="0.35"/>
  <cols>
    <col min="1" max="9" width="25.6328125" style="3" customWidth="1"/>
    <col min="10" max="16384" width="8.7265625" style="3"/>
  </cols>
  <sheetData>
    <row r="1" spans="1:8" x14ac:dyDescent="0.35">
      <c r="A1" s="14" t="s">
        <v>25</v>
      </c>
      <c r="B1" s="14" t="s">
        <v>1</v>
      </c>
      <c r="C1" s="14" t="s">
        <v>3</v>
      </c>
      <c r="D1" s="17" t="s">
        <v>6</v>
      </c>
      <c r="E1" s="20" t="s">
        <v>17</v>
      </c>
      <c r="F1" s="16"/>
      <c r="G1" s="15"/>
      <c r="H1" s="17" t="s">
        <v>17</v>
      </c>
    </row>
    <row r="2" spans="1:8" x14ac:dyDescent="0.35">
      <c r="A2" s="14">
        <v>1</v>
      </c>
      <c r="B2" s="13">
        <v>1</v>
      </c>
      <c r="C2" s="13">
        <v>1</v>
      </c>
      <c r="D2" s="15">
        <v>1</v>
      </c>
      <c r="E2" s="19">
        <f>ROUND(1/(1+EXP(-$H$2+(B2*$H$3)+(C2*$H$4)+(D2*$H$5))),3)</f>
        <v>0.34399999999999997</v>
      </c>
      <c r="F2" s="16"/>
      <c r="G2" s="17" t="s">
        <v>8</v>
      </c>
      <c r="H2" s="15">
        <v>1.2999999999999999E-2</v>
      </c>
    </row>
    <row r="3" spans="1:8" x14ac:dyDescent="0.35">
      <c r="A3" s="14">
        <v>2</v>
      </c>
      <c r="B3" s="13">
        <v>1</v>
      </c>
      <c r="C3" s="13">
        <v>1</v>
      </c>
      <c r="D3" s="15">
        <v>0</v>
      </c>
      <c r="E3" s="19">
        <f t="shared" ref="E3:E9" si="0">ROUND(1/(1+EXP(-$H$2+(B3*$H$3)+(C3*$H$4)+(D3*$H$5))),3)</f>
        <v>0.40400000000000003</v>
      </c>
      <c r="F3" s="16"/>
      <c r="G3" s="17" t="s">
        <v>1</v>
      </c>
      <c r="H3" s="19">
        <v>0.29299999999999998</v>
      </c>
    </row>
    <row r="4" spans="1:8" x14ac:dyDescent="0.35">
      <c r="A4" s="14">
        <v>3</v>
      </c>
      <c r="B4" s="13">
        <v>1</v>
      </c>
      <c r="C4" s="13">
        <v>0</v>
      </c>
      <c r="D4" s="15">
        <v>1</v>
      </c>
      <c r="E4" s="19">
        <f t="shared" si="0"/>
        <v>0.36899999999999999</v>
      </c>
      <c r="F4" s="16"/>
      <c r="G4" s="17" t="s">
        <v>3</v>
      </c>
      <c r="H4" s="19">
        <v>0.11</v>
      </c>
    </row>
    <row r="5" spans="1:8" x14ac:dyDescent="0.35">
      <c r="A5" s="14">
        <v>4</v>
      </c>
      <c r="B5" s="13">
        <v>1</v>
      </c>
      <c r="C5" s="13">
        <v>0</v>
      </c>
      <c r="D5" s="15">
        <v>0</v>
      </c>
      <c r="E5" s="19">
        <f t="shared" si="0"/>
        <v>0.43</v>
      </c>
      <c r="F5" s="16"/>
      <c r="G5" s="17" t="s">
        <v>6</v>
      </c>
      <c r="H5" s="19">
        <v>0.25700000000000001</v>
      </c>
    </row>
    <row r="6" spans="1:8" x14ac:dyDescent="0.35">
      <c r="A6" s="14">
        <v>5</v>
      </c>
      <c r="B6" s="13">
        <v>0</v>
      </c>
      <c r="C6" s="13">
        <v>1</v>
      </c>
      <c r="D6" s="15">
        <v>1</v>
      </c>
      <c r="E6" s="19">
        <f t="shared" si="0"/>
        <v>0.41199999999999998</v>
      </c>
      <c r="F6" s="16"/>
    </row>
    <row r="7" spans="1:8" x14ac:dyDescent="0.35">
      <c r="A7" s="14">
        <v>6</v>
      </c>
      <c r="B7" s="13">
        <v>0</v>
      </c>
      <c r="C7" s="13">
        <v>1</v>
      </c>
      <c r="D7" s="15">
        <v>0</v>
      </c>
      <c r="E7" s="19">
        <f t="shared" si="0"/>
        <v>0.47599999999999998</v>
      </c>
      <c r="F7" s="16"/>
      <c r="G7" s="16"/>
      <c r="H7" s="16"/>
    </row>
    <row r="8" spans="1:8" x14ac:dyDescent="0.35">
      <c r="A8" s="14">
        <v>7</v>
      </c>
      <c r="B8" s="13">
        <v>0</v>
      </c>
      <c r="C8" s="13">
        <v>0</v>
      </c>
      <c r="D8" s="15">
        <v>1</v>
      </c>
      <c r="E8" s="19">
        <f t="shared" si="0"/>
        <v>0.439</v>
      </c>
      <c r="F8" s="16"/>
      <c r="G8" s="16"/>
      <c r="H8" s="16"/>
    </row>
    <row r="9" spans="1:8" x14ac:dyDescent="0.35">
      <c r="A9" s="14">
        <v>8</v>
      </c>
      <c r="B9" s="13">
        <v>0</v>
      </c>
      <c r="C9" s="13">
        <v>0</v>
      </c>
      <c r="D9" s="15">
        <v>0</v>
      </c>
      <c r="E9" s="19">
        <f t="shared" si="0"/>
        <v>0.503</v>
      </c>
      <c r="F9" s="16"/>
      <c r="G9" s="16"/>
      <c r="H9" s="1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C2B65-32DE-4870-B971-2BBD7E4023C2}">
  <dimension ref="A1:H9"/>
  <sheetViews>
    <sheetView zoomScale="80" zoomScaleNormal="80" workbookViewId="0">
      <selection activeCell="D13" sqref="D13"/>
    </sheetView>
  </sheetViews>
  <sheetFormatPr defaultColWidth="8.90625" defaultRowHeight="15.5" x14ac:dyDescent="0.35"/>
  <cols>
    <col min="1" max="4" width="25.6328125" style="16" customWidth="1"/>
    <col min="5" max="5" width="25.6328125" style="21" customWidth="1"/>
    <col min="6" max="9" width="25.6328125" style="16" customWidth="1"/>
    <col min="10" max="16384" width="8.90625" style="16"/>
  </cols>
  <sheetData>
    <row r="1" spans="1:8" x14ac:dyDescent="0.35">
      <c r="A1" s="14" t="s">
        <v>25</v>
      </c>
      <c r="B1" s="14" t="s">
        <v>1</v>
      </c>
      <c r="C1" s="14" t="s">
        <v>3</v>
      </c>
      <c r="D1" s="17" t="s">
        <v>17</v>
      </c>
      <c r="E1" s="17" t="s">
        <v>18</v>
      </c>
      <c r="G1" s="15"/>
      <c r="H1" s="17" t="s">
        <v>18</v>
      </c>
    </row>
    <row r="2" spans="1:8" x14ac:dyDescent="0.35">
      <c r="A2" s="14">
        <v>1</v>
      </c>
      <c r="B2" s="13">
        <v>1</v>
      </c>
      <c r="C2" s="13">
        <v>1</v>
      </c>
      <c r="D2" s="15">
        <v>1</v>
      </c>
      <c r="E2" s="19">
        <f t="shared" ref="E2:E9" si="0">ROUND(1/(1+EXP(-$H$2+(B2*$H$3)+(C2*$H$4)+(D2*$H$5))),3)</f>
        <v>0.34599999999999997</v>
      </c>
      <c r="G2" s="17" t="s">
        <v>8</v>
      </c>
      <c r="H2" s="15">
        <v>8.9999999999999993E-3</v>
      </c>
    </row>
    <row r="3" spans="1:8" x14ac:dyDescent="0.35">
      <c r="A3" s="14">
        <v>2</v>
      </c>
      <c r="B3" s="13">
        <v>1</v>
      </c>
      <c r="C3" s="13">
        <v>1</v>
      </c>
      <c r="D3" s="15">
        <v>0</v>
      </c>
      <c r="E3" s="19">
        <f t="shared" si="0"/>
        <v>0.435</v>
      </c>
      <c r="G3" s="17" t="s">
        <v>1</v>
      </c>
      <c r="H3" s="19">
        <v>0.121</v>
      </c>
    </row>
    <row r="4" spans="1:8" x14ac:dyDescent="0.35">
      <c r="A4" s="14">
        <v>3</v>
      </c>
      <c r="B4" s="13">
        <v>1</v>
      </c>
      <c r="C4" s="13">
        <v>0</v>
      </c>
      <c r="D4" s="15">
        <v>1</v>
      </c>
      <c r="E4" s="19">
        <f t="shared" si="0"/>
        <v>0.38100000000000001</v>
      </c>
      <c r="G4" s="17" t="s">
        <v>3</v>
      </c>
      <c r="H4" s="19">
        <v>0.15</v>
      </c>
    </row>
    <row r="5" spans="1:8" x14ac:dyDescent="0.35">
      <c r="A5" s="14">
        <v>4</v>
      </c>
      <c r="B5" s="13">
        <v>1</v>
      </c>
      <c r="C5" s="13">
        <v>0</v>
      </c>
      <c r="D5" s="15">
        <v>0</v>
      </c>
      <c r="E5" s="19">
        <f t="shared" si="0"/>
        <v>0.47199999999999998</v>
      </c>
      <c r="G5" s="17" t="s">
        <v>17</v>
      </c>
      <c r="H5" s="15">
        <v>0.374</v>
      </c>
    </row>
    <row r="6" spans="1:8" x14ac:dyDescent="0.35">
      <c r="A6" s="14">
        <v>5</v>
      </c>
      <c r="B6" s="13">
        <v>0</v>
      </c>
      <c r="C6" s="13">
        <v>1</v>
      </c>
      <c r="D6" s="15">
        <v>1</v>
      </c>
      <c r="E6" s="19">
        <f t="shared" si="0"/>
        <v>0.374</v>
      </c>
    </row>
    <row r="7" spans="1:8" x14ac:dyDescent="0.35">
      <c r="A7" s="14">
        <v>6</v>
      </c>
      <c r="B7" s="13">
        <v>0</v>
      </c>
      <c r="C7" s="13">
        <v>1</v>
      </c>
      <c r="D7" s="15">
        <v>0</v>
      </c>
      <c r="E7" s="19">
        <f t="shared" si="0"/>
        <v>0.46500000000000002</v>
      </c>
    </row>
    <row r="8" spans="1:8" x14ac:dyDescent="0.35">
      <c r="A8" s="14">
        <v>7</v>
      </c>
      <c r="B8" s="13">
        <v>0</v>
      </c>
      <c r="C8" s="13">
        <v>0</v>
      </c>
      <c r="D8" s="15">
        <v>1</v>
      </c>
      <c r="E8" s="19">
        <f t="shared" si="0"/>
        <v>0.41</v>
      </c>
    </row>
    <row r="9" spans="1:8" x14ac:dyDescent="0.35">
      <c r="A9" s="14">
        <v>8</v>
      </c>
      <c r="B9" s="13">
        <v>0</v>
      </c>
      <c r="C9" s="13">
        <v>0</v>
      </c>
      <c r="D9" s="15">
        <v>0</v>
      </c>
      <c r="E9" s="19">
        <f t="shared" si="0"/>
        <v>0.502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826FD-E900-4348-B0B8-069BAD45ADE0}">
  <dimension ref="A1:G5"/>
  <sheetViews>
    <sheetView zoomScale="80" zoomScaleNormal="80" workbookViewId="0">
      <selection activeCell="C13" sqref="C13"/>
    </sheetView>
  </sheetViews>
  <sheetFormatPr defaultColWidth="8.90625" defaultRowHeight="15.5" x14ac:dyDescent="0.35"/>
  <cols>
    <col min="1" max="3" width="25.6328125" style="16" customWidth="1"/>
    <col min="4" max="4" width="25.6328125" style="21" customWidth="1"/>
    <col min="5" max="8" width="25.6328125" style="16" customWidth="1"/>
    <col min="9" max="16384" width="8.90625" style="16"/>
  </cols>
  <sheetData>
    <row r="1" spans="1:7" x14ac:dyDescent="0.35">
      <c r="A1" s="14" t="s">
        <v>25</v>
      </c>
      <c r="B1" s="17" t="s">
        <v>14</v>
      </c>
      <c r="C1" s="17" t="s">
        <v>16</v>
      </c>
      <c r="D1" s="17" t="s">
        <v>19</v>
      </c>
      <c r="F1" s="15"/>
      <c r="G1" s="17" t="s">
        <v>19</v>
      </c>
    </row>
    <row r="2" spans="1:7" x14ac:dyDescent="0.35">
      <c r="A2" s="14">
        <v>1</v>
      </c>
      <c r="B2" s="13">
        <v>1</v>
      </c>
      <c r="C2" s="13">
        <v>1</v>
      </c>
      <c r="D2" s="19">
        <f>ROUND(1/(1+EXP(-$G$2+(B2*$G$3)+(C2*$G$4))), 3)</f>
        <v>0.434</v>
      </c>
      <c r="F2" s="17" t="s">
        <v>8</v>
      </c>
      <c r="G2" s="15">
        <v>5.0000000000000001E-3</v>
      </c>
    </row>
    <row r="3" spans="1:7" x14ac:dyDescent="0.35">
      <c r="A3" s="14">
        <v>2</v>
      </c>
      <c r="B3" s="13">
        <v>1</v>
      </c>
      <c r="C3" s="13">
        <v>0</v>
      </c>
      <c r="D3" s="19">
        <f>ROUND(1/(1+EXP(-$G$2+(B3*$G$3)+(C3*$G$4))), 3)</f>
        <v>0.48199999999999998</v>
      </c>
      <c r="F3" s="17" t="s">
        <v>14</v>
      </c>
      <c r="G3" s="19">
        <v>7.6999999999999999E-2</v>
      </c>
    </row>
    <row r="4" spans="1:7" x14ac:dyDescent="0.35">
      <c r="A4" s="14">
        <v>3</v>
      </c>
      <c r="B4" s="13">
        <v>0</v>
      </c>
      <c r="C4" s="13">
        <v>1</v>
      </c>
      <c r="D4" s="19">
        <f>ROUND(1/(1+EXP(-$G$2+(B4*$G$3)+(C4*$G$4))), 3)</f>
        <v>0.45300000000000001</v>
      </c>
      <c r="F4" s="17" t="s">
        <v>16</v>
      </c>
      <c r="G4" s="19">
        <v>0.19400000000000001</v>
      </c>
    </row>
    <row r="5" spans="1:7" x14ac:dyDescent="0.35">
      <c r="A5" s="14">
        <v>4</v>
      </c>
      <c r="B5" s="13">
        <v>0</v>
      </c>
      <c r="C5" s="13">
        <v>0</v>
      </c>
      <c r="D5" s="19">
        <f>ROUND(1/(1+EXP(-$G$2+(B5*$G$3)+(C5*$G$4))), 3)</f>
        <v>0.501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35C07-0F3A-4EB7-8C39-89010D261689}">
  <dimension ref="A1:G5"/>
  <sheetViews>
    <sheetView topLeftCell="C1" zoomScale="80" zoomScaleNormal="80" workbookViewId="0">
      <selection activeCell="E7" sqref="E7"/>
    </sheetView>
  </sheetViews>
  <sheetFormatPr defaultColWidth="8.90625" defaultRowHeight="15.5" x14ac:dyDescent="0.35"/>
  <cols>
    <col min="1" max="8" width="25.6328125" style="16" customWidth="1"/>
    <col min="9" max="16384" width="8.90625" style="16"/>
  </cols>
  <sheetData>
    <row r="1" spans="1:7" x14ac:dyDescent="0.35">
      <c r="A1" s="14" t="s">
        <v>25</v>
      </c>
      <c r="B1" s="17" t="s">
        <v>15</v>
      </c>
      <c r="C1" s="14" t="s">
        <v>5</v>
      </c>
      <c r="D1" s="17" t="s">
        <v>7</v>
      </c>
      <c r="F1" s="15"/>
      <c r="G1" s="17" t="s">
        <v>7</v>
      </c>
    </row>
    <row r="2" spans="1:7" x14ac:dyDescent="0.35">
      <c r="A2" s="14">
        <v>1</v>
      </c>
      <c r="B2" s="13">
        <v>1</v>
      </c>
      <c r="C2" s="13">
        <v>1</v>
      </c>
      <c r="D2" s="15">
        <f>ROUND(1/(1+EXP(-$G$2+(B2*$G$3)+(C2*$G$4))),3)</f>
        <v>0.42399999999999999</v>
      </c>
      <c r="F2" s="17" t="s">
        <v>8</v>
      </c>
      <c r="G2" s="15">
        <v>5.0000000000000001E-3</v>
      </c>
    </row>
    <row r="3" spans="1:7" x14ac:dyDescent="0.35">
      <c r="A3" s="14">
        <v>2</v>
      </c>
      <c r="B3" s="13">
        <v>1</v>
      </c>
      <c r="C3" s="13">
        <v>0</v>
      </c>
      <c r="D3" s="15">
        <f>ROUND(1/(1+EXP(-$G$2+(B3*$G$3)+(C3*$G$4))),3)</f>
        <v>0.46600000000000003</v>
      </c>
      <c r="F3" s="17" t="s">
        <v>15</v>
      </c>
      <c r="G3" s="15">
        <v>0.14000000000000001</v>
      </c>
    </row>
    <row r="4" spans="1:7" x14ac:dyDescent="0.35">
      <c r="A4" s="14">
        <v>3</v>
      </c>
      <c r="B4" s="13">
        <v>0</v>
      </c>
      <c r="C4" s="13">
        <v>1</v>
      </c>
      <c r="D4" s="15">
        <f>ROUND(1/(1+EXP(-$G$2+(B4*$G$3)+(C4*$G$4))),3)</f>
        <v>0.45900000000000002</v>
      </c>
      <c r="F4" s="17" t="s">
        <v>5</v>
      </c>
      <c r="G4" s="15">
        <v>0.17100000000000001</v>
      </c>
    </row>
    <row r="5" spans="1:7" x14ac:dyDescent="0.35">
      <c r="A5" s="14">
        <v>4</v>
      </c>
      <c r="B5" s="13">
        <v>0</v>
      </c>
      <c r="C5" s="13">
        <v>0</v>
      </c>
      <c r="D5" s="15">
        <f>ROUND(1/(1+EXP(-$G$2+(B5*$G$3)+(C5*$G$4))),3)</f>
        <v>0.501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939C0-B31D-42EC-A15A-5059F47F47E3}">
  <dimension ref="A1:H9"/>
  <sheetViews>
    <sheetView topLeftCell="C1" zoomScale="70" zoomScaleNormal="70" workbookViewId="0">
      <selection activeCell="F9" sqref="F9"/>
    </sheetView>
  </sheetViews>
  <sheetFormatPr defaultColWidth="8.90625" defaultRowHeight="15.5" x14ac:dyDescent="0.35"/>
  <cols>
    <col min="1" max="4" width="25.6328125" style="16" customWidth="1"/>
    <col min="5" max="5" width="25.6328125" style="21" customWidth="1"/>
    <col min="6" max="9" width="25.6328125" style="16" customWidth="1"/>
    <col min="10" max="16384" width="8.90625" style="16"/>
  </cols>
  <sheetData>
    <row r="1" spans="1:8" x14ac:dyDescent="0.35">
      <c r="A1" s="14" t="s">
        <v>25</v>
      </c>
      <c r="B1" s="17" t="s">
        <v>4</v>
      </c>
      <c r="C1" s="17" t="s">
        <v>15</v>
      </c>
      <c r="D1" s="17" t="s">
        <v>19</v>
      </c>
      <c r="E1" s="17" t="s">
        <v>20</v>
      </c>
      <c r="G1" s="15"/>
      <c r="H1" s="17" t="s">
        <v>20</v>
      </c>
    </row>
    <row r="2" spans="1:8" x14ac:dyDescent="0.35">
      <c r="A2" s="14">
        <v>1</v>
      </c>
      <c r="B2" s="13">
        <v>1</v>
      </c>
      <c r="C2" s="13">
        <v>1</v>
      </c>
      <c r="D2" s="15">
        <v>1</v>
      </c>
      <c r="E2" s="19">
        <f t="shared" ref="E2:E9" si="0">ROUND(1/(1+EXP(-$H$2+(B2*$H$3)+(C2*$H$4)+(D2*$H$5))),3)</f>
        <v>0.41199999999999998</v>
      </c>
      <c r="G2" s="17" t="s">
        <v>8</v>
      </c>
      <c r="H2" s="15">
        <v>2E-3</v>
      </c>
    </row>
    <row r="3" spans="1:8" x14ac:dyDescent="0.35">
      <c r="A3" s="14">
        <v>2</v>
      </c>
      <c r="B3" s="13">
        <v>1</v>
      </c>
      <c r="C3" s="13">
        <v>1</v>
      </c>
      <c r="D3" s="15">
        <v>0</v>
      </c>
      <c r="E3" s="19">
        <f t="shared" si="0"/>
        <v>0.42899999999999999</v>
      </c>
      <c r="G3" s="17" t="s">
        <v>4</v>
      </c>
      <c r="H3" s="19">
        <v>8.4000000000000005E-2</v>
      </c>
    </row>
    <row r="4" spans="1:8" x14ac:dyDescent="0.35">
      <c r="A4" s="14">
        <v>3</v>
      </c>
      <c r="B4" s="13">
        <v>1</v>
      </c>
      <c r="C4" s="13">
        <v>0</v>
      </c>
      <c r="D4" s="15">
        <v>1</v>
      </c>
      <c r="E4" s="19">
        <f t="shared" si="0"/>
        <v>0.46200000000000002</v>
      </c>
      <c r="G4" s="17" t="s">
        <v>15</v>
      </c>
      <c r="H4" s="19">
        <v>0.20499999999999999</v>
      </c>
    </row>
    <row r="5" spans="1:8" x14ac:dyDescent="0.35">
      <c r="A5" s="14">
        <v>4</v>
      </c>
      <c r="B5" s="13">
        <v>1</v>
      </c>
      <c r="C5" s="13">
        <v>0</v>
      </c>
      <c r="D5" s="15">
        <v>0</v>
      </c>
      <c r="E5" s="19">
        <f t="shared" si="0"/>
        <v>0.48</v>
      </c>
      <c r="G5" s="17" t="s">
        <v>19</v>
      </c>
      <c r="H5" s="15">
        <v>6.9000000000000006E-2</v>
      </c>
    </row>
    <row r="6" spans="1:8" x14ac:dyDescent="0.35">
      <c r="A6" s="14">
        <v>5</v>
      </c>
      <c r="B6" s="13">
        <v>0</v>
      </c>
      <c r="C6" s="13">
        <v>1</v>
      </c>
      <c r="D6" s="15">
        <v>1</v>
      </c>
      <c r="E6" s="19">
        <f t="shared" si="0"/>
        <v>0.432</v>
      </c>
    </row>
    <row r="7" spans="1:8" x14ac:dyDescent="0.35">
      <c r="A7" s="14">
        <v>6</v>
      </c>
      <c r="B7" s="13">
        <v>0</v>
      </c>
      <c r="C7" s="13">
        <v>1</v>
      </c>
      <c r="D7" s="15">
        <v>0</v>
      </c>
      <c r="E7" s="19">
        <f t="shared" si="0"/>
        <v>0.44900000000000001</v>
      </c>
    </row>
    <row r="8" spans="1:8" x14ac:dyDescent="0.35">
      <c r="A8" s="14">
        <v>7</v>
      </c>
      <c r="B8" s="13">
        <v>0</v>
      </c>
      <c r="C8" s="13">
        <v>0</v>
      </c>
      <c r="D8" s="15">
        <v>1</v>
      </c>
      <c r="E8" s="19">
        <f t="shared" si="0"/>
        <v>0.48299999999999998</v>
      </c>
    </row>
    <row r="9" spans="1:8" x14ac:dyDescent="0.35">
      <c r="A9" s="14">
        <v>8</v>
      </c>
      <c r="B9" s="13">
        <v>0</v>
      </c>
      <c r="C9" s="13">
        <v>0</v>
      </c>
      <c r="D9" s="15">
        <v>0</v>
      </c>
      <c r="E9" s="19">
        <f t="shared" si="0"/>
        <v>0.5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3BB6B-4B82-4408-B6B5-B479B9D3B145}">
  <dimension ref="A1:AJ257"/>
  <sheetViews>
    <sheetView zoomScale="50" zoomScaleNormal="50" workbookViewId="0">
      <selection activeCell="J18" sqref="J18"/>
    </sheetView>
  </sheetViews>
  <sheetFormatPr defaultColWidth="8.90625" defaultRowHeight="14.5" x14ac:dyDescent="0.35"/>
  <cols>
    <col min="1" max="8" width="25.6328125" style="9" customWidth="1"/>
    <col min="9" max="9" width="25.6328125" style="10" customWidth="1"/>
    <col min="10" max="13" width="25.6328125" style="9" customWidth="1"/>
    <col min="14" max="14" width="17.54296875" style="9" bestFit="1" customWidth="1"/>
    <col min="15" max="15" width="12.08984375" style="9" bestFit="1" customWidth="1"/>
    <col min="16" max="16" width="12.453125" style="9" bestFit="1" customWidth="1"/>
    <col min="17" max="17" width="14.36328125" style="9" bestFit="1" customWidth="1"/>
    <col min="18" max="18" width="8" style="9" bestFit="1" customWidth="1"/>
    <col min="19" max="19" width="16.6328125" style="8" bestFit="1" customWidth="1"/>
    <col min="20" max="20" width="8.90625" style="8"/>
    <col min="21" max="21" width="16.81640625" style="8" bestFit="1" customWidth="1"/>
    <col min="22" max="22" width="11.90625" style="8" bestFit="1" customWidth="1"/>
    <col min="23" max="36" width="8.90625" style="8"/>
    <col min="37" max="1997" width="8.90625" style="9"/>
    <col min="1998" max="1999" width="2.54296875" style="9" customWidth="1"/>
    <col min="2000" max="16384" width="8.90625" style="9"/>
  </cols>
  <sheetData>
    <row r="1" spans="1:18" ht="15.5" x14ac:dyDescent="0.35">
      <c r="A1" s="14" t="s">
        <v>25</v>
      </c>
      <c r="B1" s="17" t="s">
        <v>13</v>
      </c>
      <c r="C1" s="17" t="s">
        <v>14</v>
      </c>
      <c r="D1" s="17" t="s">
        <v>15</v>
      </c>
      <c r="E1" s="17" t="s">
        <v>5</v>
      </c>
      <c r="F1" s="17" t="s">
        <v>6</v>
      </c>
      <c r="G1" s="17" t="s">
        <v>16</v>
      </c>
      <c r="H1" s="17" t="s">
        <v>19</v>
      </c>
      <c r="I1" s="17" t="s">
        <v>21</v>
      </c>
      <c r="J1" s="22"/>
      <c r="K1" s="15"/>
      <c r="L1" s="17" t="s">
        <v>21</v>
      </c>
      <c r="M1" s="11"/>
      <c r="N1" s="11"/>
      <c r="O1" s="11"/>
      <c r="P1" s="11"/>
      <c r="Q1" s="11"/>
      <c r="R1" s="11"/>
    </row>
    <row r="2" spans="1:18" ht="15.5" x14ac:dyDescent="0.35">
      <c r="A2" s="14">
        <v>1</v>
      </c>
      <c r="B2" s="13">
        <v>1</v>
      </c>
      <c r="C2" s="13">
        <v>1</v>
      </c>
      <c r="D2" s="13">
        <v>1</v>
      </c>
      <c r="E2" s="13">
        <v>1</v>
      </c>
      <c r="F2" s="13">
        <v>1</v>
      </c>
      <c r="G2" s="13">
        <v>1</v>
      </c>
      <c r="H2" s="13">
        <v>1</v>
      </c>
      <c r="I2" s="19">
        <f>ROUND(1/(1+EXP(-$L$2+(B2*$L$3)+(C2*$L$4)+(D2*$L$5)+(E2*$L$6)+(F2*$L$7)+(G2*$L$8)+(H2*$L$9))),3)</f>
        <v>0.27900000000000003</v>
      </c>
      <c r="J2" s="18"/>
      <c r="K2" s="17" t="s">
        <v>8</v>
      </c>
      <c r="L2" s="15">
        <v>5.0000000000000001E-3</v>
      </c>
    </row>
    <row r="3" spans="1:18" ht="15.5" x14ac:dyDescent="0.35">
      <c r="A3" s="14">
        <v>2</v>
      </c>
      <c r="B3" s="13">
        <v>1</v>
      </c>
      <c r="C3" s="13">
        <v>1</v>
      </c>
      <c r="D3" s="13">
        <v>1</v>
      </c>
      <c r="E3" s="13">
        <v>1</v>
      </c>
      <c r="F3" s="13">
        <v>1</v>
      </c>
      <c r="G3" s="13">
        <v>1</v>
      </c>
      <c r="H3" s="13">
        <v>0</v>
      </c>
      <c r="I3" s="19">
        <f t="shared" ref="I3:I65" si="0">ROUND(1/(1+EXP(-$L$2+(B3*$L$3)+(C3*$L$4)+(D3*$L$5)+(E3*$L$6)+(F3*$L$7)+(G3*$L$8)+(H3*$L$9))),3)</f>
        <v>0.32300000000000001</v>
      </c>
      <c r="J3" s="18"/>
      <c r="K3" s="17" t="s">
        <v>13</v>
      </c>
      <c r="L3" s="15">
        <v>0.25700000000000001</v>
      </c>
    </row>
    <row r="4" spans="1:18" ht="15.5" x14ac:dyDescent="0.35">
      <c r="A4" s="14">
        <v>3</v>
      </c>
      <c r="B4" s="13">
        <v>1</v>
      </c>
      <c r="C4" s="13">
        <v>1</v>
      </c>
      <c r="D4" s="13">
        <v>1</v>
      </c>
      <c r="E4" s="13">
        <v>1</v>
      </c>
      <c r="F4" s="13">
        <v>1</v>
      </c>
      <c r="G4" s="13">
        <v>0</v>
      </c>
      <c r="H4" s="13">
        <v>1</v>
      </c>
      <c r="I4" s="19">
        <f t="shared" si="0"/>
        <v>0.30599999999999999</v>
      </c>
      <c r="J4" s="18"/>
      <c r="K4" s="17" t="s">
        <v>14</v>
      </c>
      <c r="L4" s="15">
        <v>0.11</v>
      </c>
      <c r="N4" s="12"/>
      <c r="O4" s="12"/>
      <c r="P4" s="12"/>
      <c r="Q4" s="12"/>
      <c r="R4" s="12"/>
    </row>
    <row r="5" spans="1:18" ht="15.5" x14ac:dyDescent="0.35">
      <c r="A5" s="14">
        <v>4</v>
      </c>
      <c r="B5" s="13">
        <v>1</v>
      </c>
      <c r="C5" s="13">
        <v>1</v>
      </c>
      <c r="D5" s="13">
        <v>1</v>
      </c>
      <c r="E5" s="13">
        <v>1</v>
      </c>
      <c r="F5" s="13">
        <v>1</v>
      </c>
      <c r="G5" s="13">
        <v>0</v>
      </c>
      <c r="H5" s="13">
        <v>0</v>
      </c>
      <c r="I5" s="19">
        <f t="shared" si="0"/>
        <v>0.35099999999999998</v>
      </c>
      <c r="J5" s="18"/>
      <c r="K5" s="17" t="s">
        <v>15</v>
      </c>
      <c r="L5" s="15">
        <v>5.5E-2</v>
      </c>
      <c r="N5" s="8"/>
      <c r="O5" s="8"/>
      <c r="P5" s="8"/>
      <c r="Q5" s="8"/>
      <c r="R5" s="8"/>
    </row>
    <row r="6" spans="1:18" ht="15.5" x14ac:dyDescent="0.35">
      <c r="A6" s="14">
        <v>5</v>
      </c>
      <c r="B6" s="13">
        <v>1</v>
      </c>
      <c r="C6" s="13">
        <v>1</v>
      </c>
      <c r="D6" s="13">
        <v>1</v>
      </c>
      <c r="E6" s="13">
        <v>1</v>
      </c>
      <c r="F6" s="13">
        <v>0</v>
      </c>
      <c r="G6" s="13">
        <v>1</v>
      </c>
      <c r="H6" s="13">
        <v>1</v>
      </c>
      <c r="I6" s="19">
        <f t="shared" si="0"/>
        <v>0.3</v>
      </c>
      <c r="J6" s="18"/>
      <c r="K6" s="17" t="s">
        <v>5</v>
      </c>
      <c r="L6" s="15">
        <v>9.8000000000000004E-2</v>
      </c>
    </row>
    <row r="7" spans="1:18" ht="15.5" x14ac:dyDescent="0.35">
      <c r="A7" s="14">
        <v>6</v>
      </c>
      <c r="B7" s="13">
        <v>1</v>
      </c>
      <c r="C7" s="13">
        <v>1</v>
      </c>
      <c r="D7" s="13">
        <v>1</v>
      </c>
      <c r="E7" s="13">
        <v>1</v>
      </c>
      <c r="F7" s="13">
        <v>0</v>
      </c>
      <c r="G7" s="13">
        <v>1</v>
      </c>
      <c r="H7" s="13">
        <v>0</v>
      </c>
      <c r="I7" s="19">
        <f t="shared" si="0"/>
        <v>0.34499999999999997</v>
      </c>
      <c r="J7" s="18"/>
      <c r="K7" s="17" t="s">
        <v>6</v>
      </c>
      <c r="L7" s="15">
        <v>9.9000000000000005E-2</v>
      </c>
    </row>
    <row r="8" spans="1:18" ht="15.5" x14ac:dyDescent="0.35">
      <c r="A8" s="14">
        <v>7</v>
      </c>
      <c r="B8" s="13">
        <v>1</v>
      </c>
      <c r="C8" s="13">
        <v>1</v>
      </c>
      <c r="D8" s="13">
        <v>1</v>
      </c>
      <c r="E8" s="13">
        <v>1</v>
      </c>
      <c r="F8" s="13">
        <v>0</v>
      </c>
      <c r="G8" s="13">
        <v>0</v>
      </c>
      <c r="H8" s="13">
        <v>1</v>
      </c>
      <c r="I8" s="19">
        <f t="shared" si="0"/>
        <v>0.32700000000000001</v>
      </c>
      <c r="J8" s="18"/>
      <c r="K8" s="17" t="s">
        <v>16</v>
      </c>
      <c r="L8" s="15">
        <v>0.126</v>
      </c>
    </row>
    <row r="9" spans="1:18" ht="15.5" x14ac:dyDescent="0.35">
      <c r="A9" s="14">
        <v>8</v>
      </c>
      <c r="B9" s="13">
        <v>1</v>
      </c>
      <c r="C9" s="13">
        <v>1</v>
      </c>
      <c r="D9" s="13">
        <v>1</v>
      </c>
      <c r="E9" s="13">
        <v>1</v>
      </c>
      <c r="F9" s="13">
        <v>0</v>
      </c>
      <c r="G9" s="13">
        <v>0</v>
      </c>
      <c r="H9" s="13">
        <v>0</v>
      </c>
      <c r="I9" s="19">
        <f t="shared" si="0"/>
        <v>0.374</v>
      </c>
      <c r="J9" s="18"/>
      <c r="K9" s="17" t="s">
        <v>19</v>
      </c>
      <c r="L9" s="15">
        <v>0.20699999999999999</v>
      </c>
    </row>
    <row r="10" spans="1:18" ht="15.5" x14ac:dyDescent="0.35">
      <c r="A10" s="14">
        <v>9</v>
      </c>
      <c r="B10" s="13">
        <v>1</v>
      </c>
      <c r="C10" s="13">
        <v>1</v>
      </c>
      <c r="D10" s="13">
        <v>1</v>
      </c>
      <c r="E10" s="13">
        <v>0</v>
      </c>
      <c r="F10" s="13">
        <v>1</v>
      </c>
      <c r="G10" s="13">
        <v>1</v>
      </c>
      <c r="H10" s="13">
        <v>1</v>
      </c>
      <c r="I10" s="19">
        <f t="shared" si="0"/>
        <v>0.3</v>
      </c>
      <c r="J10" s="18"/>
      <c r="K10" s="18"/>
      <c r="L10" s="18"/>
    </row>
    <row r="11" spans="1:18" ht="15.5" x14ac:dyDescent="0.35">
      <c r="A11" s="14">
        <v>10</v>
      </c>
      <c r="B11" s="13">
        <v>1</v>
      </c>
      <c r="C11" s="13">
        <v>1</v>
      </c>
      <c r="D11" s="13">
        <v>1</v>
      </c>
      <c r="E11" s="13">
        <v>0</v>
      </c>
      <c r="F11" s="13">
        <v>1</v>
      </c>
      <c r="G11" s="13">
        <v>1</v>
      </c>
      <c r="H11" s="13">
        <v>0</v>
      </c>
      <c r="I11" s="19">
        <f t="shared" si="0"/>
        <v>0.34499999999999997</v>
      </c>
      <c r="J11" s="18"/>
      <c r="K11" s="18"/>
      <c r="L11" s="18"/>
    </row>
    <row r="12" spans="1:18" ht="15.5" x14ac:dyDescent="0.35">
      <c r="A12" s="14">
        <v>11</v>
      </c>
      <c r="B12" s="13">
        <v>1</v>
      </c>
      <c r="C12" s="13">
        <v>1</v>
      </c>
      <c r="D12" s="13">
        <v>1</v>
      </c>
      <c r="E12" s="13">
        <v>0</v>
      </c>
      <c r="F12" s="13">
        <v>1</v>
      </c>
      <c r="G12" s="13">
        <v>0</v>
      </c>
      <c r="H12" s="13">
        <v>1</v>
      </c>
      <c r="I12" s="19">
        <f t="shared" si="0"/>
        <v>0.32700000000000001</v>
      </c>
      <c r="J12" s="18"/>
      <c r="K12" s="18"/>
      <c r="L12" s="18"/>
    </row>
    <row r="13" spans="1:18" ht="15.5" x14ac:dyDescent="0.35">
      <c r="A13" s="14">
        <v>12</v>
      </c>
      <c r="B13" s="13">
        <v>1</v>
      </c>
      <c r="C13" s="13">
        <v>1</v>
      </c>
      <c r="D13" s="13">
        <v>1</v>
      </c>
      <c r="E13" s="13">
        <v>0</v>
      </c>
      <c r="F13" s="13">
        <v>1</v>
      </c>
      <c r="G13" s="13">
        <v>0</v>
      </c>
      <c r="H13" s="13">
        <v>0</v>
      </c>
      <c r="I13" s="19">
        <f t="shared" si="0"/>
        <v>0.374</v>
      </c>
      <c r="J13" s="18"/>
      <c r="K13" s="18"/>
      <c r="L13" s="23"/>
      <c r="M13" s="10"/>
    </row>
    <row r="14" spans="1:18" ht="15.5" x14ac:dyDescent="0.35">
      <c r="A14" s="14">
        <v>13</v>
      </c>
      <c r="B14" s="13">
        <v>1</v>
      </c>
      <c r="C14" s="13">
        <v>1</v>
      </c>
      <c r="D14" s="13">
        <v>1</v>
      </c>
      <c r="E14" s="13">
        <v>0</v>
      </c>
      <c r="F14" s="13">
        <v>0</v>
      </c>
      <c r="G14" s="13">
        <v>1</v>
      </c>
      <c r="H14" s="13">
        <v>1</v>
      </c>
      <c r="I14" s="19">
        <f t="shared" si="0"/>
        <v>0.32100000000000001</v>
      </c>
      <c r="J14" s="18"/>
      <c r="K14" s="18"/>
      <c r="L14" s="18"/>
    </row>
    <row r="15" spans="1:18" ht="15.5" x14ac:dyDescent="0.35">
      <c r="A15" s="14">
        <v>14</v>
      </c>
      <c r="B15" s="13">
        <v>1</v>
      </c>
      <c r="C15" s="13">
        <v>1</v>
      </c>
      <c r="D15" s="13">
        <v>1</v>
      </c>
      <c r="E15" s="13">
        <v>0</v>
      </c>
      <c r="F15" s="13">
        <v>0</v>
      </c>
      <c r="G15" s="13">
        <v>1</v>
      </c>
      <c r="H15" s="13">
        <v>0</v>
      </c>
      <c r="I15" s="19">
        <f t="shared" si="0"/>
        <v>0.36699999999999999</v>
      </c>
      <c r="J15" s="18"/>
      <c r="K15" s="18"/>
      <c r="L15" s="18"/>
    </row>
    <row r="16" spans="1:18" ht="15.5" x14ac:dyDescent="0.35">
      <c r="A16" s="14">
        <v>15</v>
      </c>
      <c r="B16" s="13">
        <v>1</v>
      </c>
      <c r="C16" s="13">
        <v>1</v>
      </c>
      <c r="D16" s="13">
        <v>1</v>
      </c>
      <c r="E16" s="13">
        <v>0</v>
      </c>
      <c r="F16" s="13">
        <v>0</v>
      </c>
      <c r="G16" s="13">
        <v>0</v>
      </c>
      <c r="H16" s="13">
        <v>1</v>
      </c>
      <c r="I16" s="19">
        <f t="shared" si="0"/>
        <v>0.34899999999999998</v>
      </c>
      <c r="J16" s="18"/>
      <c r="K16" s="18"/>
      <c r="L16" s="18"/>
    </row>
    <row r="17" spans="1:12" ht="15.5" x14ac:dyDescent="0.35">
      <c r="A17" s="14">
        <v>16</v>
      </c>
      <c r="B17" s="13">
        <v>1</v>
      </c>
      <c r="C17" s="13">
        <v>1</v>
      </c>
      <c r="D17" s="13">
        <v>1</v>
      </c>
      <c r="E17" s="13">
        <v>0</v>
      </c>
      <c r="F17" s="13">
        <v>0</v>
      </c>
      <c r="G17" s="13">
        <v>0</v>
      </c>
      <c r="H17" s="13">
        <v>0</v>
      </c>
      <c r="I17" s="19">
        <f t="shared" si="0"/>
        <v>0.39700000000000002</v>
      </c>
      <c r="J17" s="18"/>
      <c r="K17" s="18"/>
      <c r="L17" s="18"/>
    </row>
    <row r="18" spans="1:12" ht="15.5" x14ac:dyDescent="0.35">
      <c r="A18" s="14">
        <v>17</v>
      </c>
      <c r="B18" s="13">
        <v>1</v>
      </c>
      <c r="C18" s="13">
        <v>1</v>
      </c>
      <c r="D18" s="13">
        <v>0</v>
      </c>
      <c r="E18" s="13">
        <v>1</v>
      </c>
      <c r="F18" s="13">
        <v>1</v>
      </c>
      <c r="G18" s="13">
        <v>1</v>
      </c>
      <c r="H18" s="13">
        <v>1</v>
      </c>
      <c r="I18" s="19">
        <f t="shared" si="0"/>
        <v>0.29099999999999998</v>
      </c>
      <c r="J18" s="18"/>
      <c r="K18" s="18"/>
      <c r="L18" s="18"/>
    </row>
    <row r="19" spans="1:12" ht="15.5" x14ac:dyDescent="0.35">
      <c r="A19" s="14">
        <v>18</v>
      </c>
      <c r="B19" s="13">
        <v>1</v>
      </c>
      <c r="C19" s="13">
        <v>1</v>
      </c>
      <c r="D19" s="13">
        <v>0</v>
      </c>
      <c r="E19" s="13">
        <v>1</v>
      </c>
      <c r="F19" s="13">
        <v>1</v>
      </c>
      <c r="G19" s="13">
        <v>1</v>
      </c>
      <c r="H19" s="13">
        <v>0</v>
      </c>
      <c r="I19" s="19">
        <f t="shared" si="0"/>
        <v>0.33500000000000002</v>
      </c>
      <c r="J19" s="18"/>
      <c r="K19" s="18"/>
      <c r="L19" s="18"/>
    </row>
    <row r="20" spans="1:12" ht="15.5" x14ac:dyDescent="0.35">
      <c r="A20" s="14">
        <v>19</v>
      </c>
      <c r="B20" s="13">
        <v>1</v>
      </c>
      <c r="C20" s="13">
        <v>1</v>
      </c>
      <c r="D20" s="13">
        <v>0</v>
      </c>
      <c r="E20" s="13">
        <v>1</v>
      </c>
      <c r="F20" s="13">
        <v>1</v>
      </c>
      <c r="G20" s="13">
        <v>0</v>
      </c>
      <c r="H20" s="13">
        <v>1</v>
      </c>
      <c r="I20" s="19">
        <f t="shared" si="0"/>
        <v>0.317</v>
      </c>
      <c r="J20" s="18"/>
      <c r="K20" s="18"/>
      <c r="L20" s="18"/>
    </row>
    <row r="21" spans="1:12" ht="15.5" x14ac:dyDescent="0.35">
      <c r="A21" s="14">
        <v>20</v>
      </c>
      <c r="B21" s="13">
        <v>1</v>
      </c>
      <c r="C21" s="13">
        <v>1</v>
      </c>
      <c r="D21" s="13">
        <v>0</v>
      </c>
      <c r="E21" s="13">
        <v>1</v>
      </c>
      <c r="F21" s="13">
        <v>1</v>
      </c>
      <c r="G21" s="13">
        <v>0</v>
      </c>
      <c r="H21" s="13">
        <v>0</v>
      </c>
      <c r="I21" s="19">
        <f t="shared" si="0"/>
        <v>0.36399999999999999</v>
      </c>
      <c r="J21" s="18"/>
      <c r="K21" s="18"/>
      <c r="L21" s="18"/>
    </row>
    <row r="22" spans="1:12" ht="15.5" x14ac:dyDescent="0.35">
      <c r="A22" s="14">
        <v>21</v>
      </c>
      <c r="B22" s="13">
        <v>1</v>
      </c>
      <c r="C22" s="13">
        <v>1</v>
      </c>
      <c r="D22" s="13">
        <v>0</v>
      </c>
      <c r="E22" s="13">
        <v>1</v>
      </c>
      <c r="F22" s="13">
        <v>0</v>
      </c>
      <c r="G22" s="13">
        <v>1</v>
      </c>
      <c r="H22" s="13">
        <v>1</v>
      </c>
      <c r="I22" s="19">
        <f t="shared" si="0"/>
        <v>0.312</v>
      </c>
      <c r="J22" s="18"/>
      <c r="K22" s="18"/>
      <c r="L22" s="18"/>
    </row>
    <row r="23" spans="1:12" ht="15.5" x14ac:dyDescent="0.35">
      <c r="A23" s="14">
        <v>22</v>
      </c>
      <c r="B23" s="13">
        <v>1</v>
      </c>
      <c r="C23" s="13">
        <v>1</v>
      </c>
      <c r="D23" s="13">
        <v>0</v>
      </c>
      <c r="E23" s="13">
        <v>1</v>
      </c>
      <c r="F23" s="13">
        <v>0</v>
      </c>
      <c r="G23" s="13">
        <v>1</v>
      </c>
      <c r="H23" s="13">
        <v>0</v>
      </c>
      <c r="I23" s="19">
        <f t="shared" si="0"/>
        <v>0.35799999999999998</v>
      </c>
      <c r="J23" s="18"/>
      <c r="K23" s="18"/>
      <c r="L23" s="18"/>
    </row>
    <row r="24" spans="1:12" ht="15.5" x14ac:dyDescent="0.35">
      <c r="A24" s="14">
        <v>23</v>
      </c>
      <c r="B24" s="13">
        <v>1</v>
      </c>
      <c r="C24" s="13">
        <v>1</v>
      </c>
      <c r="D24" s="13">
        <v>0</v>
      </c>
      <c r="E24" s="13">
        <v>1</v>
      </c>
      <c r="F24" s="13">
        <v>0</v>
      </c>
      <c r="G24" s="13">
        <v>0</v>
      </c>
      <c r="H24" s="13">
        <v>1</v>
      </c>
      <c r="I24" s="19">
        <f t="shared" si="0"/>
        <v>0.33900000000000002</v>
      </c>
      <c r="J24" s="18"/>
      <c r="K24" s="18"/>
      <c r="L24" s="18"/>
    </row>
    <row r="25" spans="1:12" ht="15.5" x14ac:dyDescent="0.35">
      <c r="A25" s="14">
        <v>24</v>
      </c>
      <c r="B25" s="13">
        <v>1</v>
      </c>
      <c r="C25" s="13">
        <v>1</v>
      </c>
      <c r="D25" s="13">
        <v>0</v>
      </c>
      <c r="E25" s="13">
        <v>1</v>
      </c>
      <c r="F25" s="13">
        <v>0</v>
      </c>
      <c r="G25" s="13">
        <v>0</v>
      </c>
      <c r="H25" s="13">
        <v>0</v>
      </c>
      <c r="I25" s="19">
        <f t="shared" si="0"/>
        <v>0.38700000000000001</v>
      </c>
      <c r="J25" s="18"/>
      <c r="K25" s="18"/>
      <c r="L25" s="18"/>
    </row>
    <row r="26" spans="1:12" ht="15.5" x14ac:dyDescent="0.35">
      <c r="A26" s="14">
        <v>25</v>
      </c>
      <c r="B26" s="13">
        <v>1</v>
      </c>
      <c r="C26" s="13">
        <v>1</v>
      </c>
      <c r="D26" s="13">
        <v>0</v>
      </c>
      <c r="E26" s="13">
        <v>0</v>
      </c>
      <c r="F26" s="13">
        <v>1</v>
      </c>
      <c r="G26" s="13">
        <v>1</v>
      </c>
      <c r="H26" s="13">
        <v>1</v>
      </c>
      <c r="I26" s="19">
        <f t="shared" si="0"/>
        <v>0.311</v>
      </c>
      <c r="J26" s="18"/>
      <c r="K26" s="18"/>
      <c r="L26" s="18"/>
    </row>
    <row r="27" spans="1:12" ht="15.5" x14ac:dyDescent="0.35">
      <c r="A27" s="14">
        <v>26</v>
      </c>
      <c r="B27" s="13">
        <v>1</v>
      </c>
      <c r="C27" s="13">
        <v>1</v>
      </c>
      <c r="D27" s="13">
        <v>0</v>
      </c>
      <c r="E27" s="13">
        <v>0</v>
      </c>
      <c r="F27" s="13">
        <v>1</v>
      </c>
      <c r="G27" s="13">
        <v>1</v>
      </c>
      <c r="H27" s="13">
        <v>0</v>
      </c>
      <c r="I27" s="19">
        <f t="shared" si="0"/>
        <v>0.35699999999999998</v>
      </c>
      <c r="J27" s="18"/>
      <c r="K27" s="18"/>
      <c r="L27" s="18"/>
    </row>
    <row r="28" spans="1:12" ht="15.5" x14ac:dyDescent="0.35">
      <c r="A28" s="14">
        <v>27</v>
      </c>
      <c r="B28" s="13">
        <v>1</v>
      </c>
      <c r="C28" s="13">
        <v>1</v>
      </c>
      <c r="D28" s="13">
        <v>0</v>
      </c>
      <c r="E28" s="13">
        <v>0</v>
      </c>
      <c r="F28" s="13">
        <v>1</v>
      </c>
      <c r="G28" s="13">
        <v>0</v>
      </c>
      <c r="H28" s="13">
        <v>1</v>
      </c>
      <c r="I28" s="19">
        <f t="shared" si="0"/>
        <v>0.33900000000000002</v>
      </c>
      <c r="J28" s="18"/>
      <c r="K28" s="18"/>
      <c r="L28" s="18"/>
    </row>
    <row r="29" spans="1:12" ht="15.5" x14ac:dyDescent="0.35">
      <c r="A29" s="14">
        <v>28</v>
      </c>
      <c r="B29" s="13">
        <v>1</v>
      </c>
      <c r="C29" s="13">
        <v>1</v>
      </c>
      <c r="D29" s="13">
        <v>0</v>
      </c>
      <c r="E29" s="13">
        <v>0</v>
      </c>
      <c r="F29" s="13">
        <v>1</v>
      </c>
      <c r="G29" s="13">
        <v>0</v>
      </c>
      <c r="H29" s="13">
        <v>0</v>
      </c>
      <c r="I29" s="19">
        <f t="shared" si="0"/>
        <v>0.38700000000000001</v>
      </c>
      <c r="J29" s="18"/>
      <c r="K29" s="18"/>
      <c r="L29" s="18"/>
    </row>
    <row r="30" spans="1:12" ht="15.5" x14ac:dyDescent="0.35">
      <c r="A30" s="14">
        <v>29</v>
      </c>
      <c r="B30" s="13">
        <v>1</v>
      </c>
      <c r="C30" s="13">
        <v>1</v>
      </c>
      <c r="D30" s="13">
        <v>0</v>
      </c>
      <c r="E30" s="13">
        <v>0</v>
      </c>
      <c r="F30" s="13">
        <v>0</v>
      </c>
      <c r="G30" s="13">
        <v>1</v>
      </c>
      <c r="H30" s="13">
        <v>1</v>
      </c>
      <c r="I30" s="19">
        <f t="shared" si="0"/>
        <v>0.33300000000000002</v>
      </c>
      <c r="J30" s="18"/>
      <c r="K30" s="18"/>
      <c r="L30" s="18"/>
    </row>
    <row r="31" spans="1:12" ht="15.5" x14ac:dyDescent="0.35">
      <c r="A31" s="14">
        <v>30</v>
      </c>
      <c r="B31" s="13">
        <v>1</v>
      </c>
      <c r="C31" s="13">
        <v>1</v>
      </c>
      <c r="D31" s="13">
        <v>0</v>
      </c>
      <c r="E31" s="13">
        <v>0</v>
      </c>
      <c r="F31" s="13">
        <v>0</v>
      </c>
      <c r="G31" s="13">
        <v>1</v>
      </c>
      <c r="H31" s="13">
        <v>0</v>
      </c>
      <c r="I31" s="19">
        <f t="shared" si="0"/>
        <v>0.38</v>
      </c>
      <c r="J31" s="18"/>
      <c r="K31" s="18"/>
      <c r="L31" s="18"/>
    </row>
    <row r="32" spans="1:12" ht="15.5" x14ac:dyDescent="0.35">
      <c r="A32" s="14">
        <v>31</v>
      </c>
      <c r="B32" s="13">
        <v>1</v>
      </c>
      <c r="C32" s="13">
        <v>1</v>
      </c>
      <c r="D32" s="13">
        <v>0</v>
      </c>
      <c r="E32" s="13">
        <v>0</v>
      </c>
      <c r="F32" s="13">
        <v>0</v>
      </c>
      <c r="G32" s="13">
        <v>0</v>
      </c>
      <c r="H32" s="13">
        <v>1</v>
      </c>
      <c r="I32" s="19">
        <f t="shared" si="0"/>
        <v>0.36099999999999999</v>
      </c>
      <c r="J32" s="18"/>
      <c r="K32" s="18"/>
      <c r="L32" s="18"/>
    </row>
    <row r="33" spans="1:12" ht="15.5" x14ac:dyDescent="0.35">
      <c r="A33" s="14">
        <v>32</v>
      </c>
      <c r="B33" s="13">
        <v>1</v>
      </c>
      <c r="C33" s="13">
        <v>1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9">
        <f t="shared" si="0"/>
        <v>0.41</v>
      </c>
      <c r="J33" s="18"/>
      <c r="K33" s="18"/>
      <c r="L33" s="18"/>
    </row>
    <row r="34" spans="1:12" ht="15.5" x14ac:dyDescent="0.35">
      <c r="A34" s="14">
        <v>33</v>
      </c>
      <c r="B34" s="13">
        <v>1</v>
      </c>
      <c r="C34" s="13">
        <v>0</v>
      </c>
      <c r="D34" s="13">
        <v>1</v>
      </c>
      <c r="E34" s="13">
        <v>1</v>
      </c>
      <c r="F34" s="13">
        <v>1</v>
      </c>
      <c r="G34" s="13">
        <v>1</v>
      </c>
      <c r="H34" s="13">
        <v>1</v>
      </c>
      <c r="I34" s="19">
        <f>ROUND(1/(1+EXP(-$L$2+(B34*$L$3)+(C34*$L$4)+(D34*$L$5)+(E34*$L$6)+(F34*$L$7)+(G34*$L$8)+(H34*$L$9))),3)</f>
        <v>0.30199999999999999</v>
      </c>
      <c r="J34" s="18"/>
      <c r="K34" s="18"/>
      <c r="L34" s="18"/>
    </row>
    <row r="35" spans="1:12" ht="15.5" x14ac:dyDescent="0.35">
      <c r="A35" s="14">
        <v>34</v>
      </c>
      <c r="B35" s="13">
        <v>1</v>
      </c>
      <c r="C35" s="13">
        <v>0</v>
      </c>
      <c r="D35" s="13">
        <v>1</v>
      </c>
      <c r="E35" s="13">
        <v>1</v>
      </c>
      <c r="F35" s="13">
        <v>1</v>
      </c>
      <c r="G35" s="13">
        <v>1</v>
      </c>
      <c r="H35" s="13">
        <v>0</v>
      </c>
      <c r="I35" s="19">
        <f t="shared" si="0"/>
        <v>0.34799999999999998</v>
      </c>
      <c r="J35" s="18"/>
      <c r="K35" s="18"/>
      <c r="L35" s="18"/>
    </row>
    <row r="36" spans="1:12" ht="15.5" x14ac:dyDescent="0.35">
      <c r="A36" s="14">
        <v>35</v>
      </c>
      <c r="B36" s="13">
        <v>1</v>
      </c>
      <c r="C36" s="13">
        <v>0</v>
      </c>
      <c r="D36" s="13">
        <v>1</v>
      </c>
      <c r="E36" s="13">
        <v>1</v>
      </c>
      <c r="F36" s="13">
        <v>1</v>
      </c>
      <c r="G36" s="13">
        <v>0</v>
      </c>
      <c r="H36" s="13">
        <v>1</v>
      </c>
      <c r="I36" s="19">
        <f t="shared" si="0"/>
        <v>0.32900000000000001</v>
      </c>
      <c r="J36" s="18"/>
      <c r="K36" s="18"/>
      <c r="L36" s="18"/>
    </row>
    <row r="37" spans="1:12" ht="15.5" x14ac:dyDescent="0.35">
      <c r="A37" s="14">
        <v>36</v>
      </c>
      <c r="B37" s="13">
        <v>1</v>
      </c>
      <c r="C37" s="13">
        <v>0</v>
      </c>
      <c r="D37" s="13">
        <v>1</v>
      </c>
      <c r="E37" s="13">
        <v>1</v>
      </c>
      <c r="F37" s="13">
        <v>1</v>
      </c>
      <c r="G37" s="13">
        <v>0</v>
      </c>
      <c r="H37" s="13">
        <v>0</v>
      </c>
      <c r="I37" s="19">
        <f t="shared" si="0"/>
        <v>0.377</v>
      </c>
      <c r="J37" s="18"/>
      <c r="K37" s="18"/>
      <c r="L37" s="18"/>
    </row>
    <row r="38" spans="1:12" ht="15.5" x14ac:dyDescent="0.35">
      <c r="A38" s="14">
        <v>37</v>
      </c>
      <c r="B38" s="13">
        <v>1</v>
      </c>
      <c r="C38" s="13">
        <v>0</v>
      </c>
      <c r="D38" s="13">
        <v>1</v>
      </c>
      <c r="E38" s="13">
        <v>1</v>
      </c>
      <c r="F38" s="13">
        <v>0</v>
      </c>
      <c r="G38" s="13">
        <v>1</v>
      </c>
      <c r="H38" s="13">
        <v>1</v>
      </c>
      <c r="I38" s="19">
        <f t="shared" si="0"/>
        <v>0.32300000000000001</v>
      </c>
      <c r="J38" s="18"/>
      <c r="K38" s="18"/>
      <c r="L38" s="18"/>
    </row>
    <row r="39" spans="1:12" ht="15.5" x14ac:dyDescent="0.35">
      <c r="A39" s="14">
        <v>38</v>
      </c>
      <c r="B39" s="13">
        <v>1</v>
      </c>
      <c r="C39" s="13">
        <v>0</v>
      </c>
      <c r="D39" s="13">
        <v>1</v>
      </c>
      <c r="E39" s="13">
        <v>1</v>
      </c>
      <c r="F39" s="13">
        <v>0</v>
      </c>
      <c r="G39" s="13">
        <v>1</v>
      </c>
      <c r="H39" s="13">
        <v>0</v>
      </c>
      <c r="I39" s="19">
        <f t="shared" si="0"/>
        <v>0.37</v>
      </c>
      <c r="J39" s="18"/>
      <c r="K39" s="18"/>
      <c r="L39" s="18"/>
    </row>
    <row r="40" spans="1:12" ht="15.5" x14ac:dyDescent="0.35">
      <c r="A40" s="14">
        <v>39</v>
      </c>
      <c r="B40" s="13">
        <v>1</v>
      </c>
      <c r="C40" s="13">
        <v>0</v>
      </c>
      <c r="D40" s="13">
        <v>1</v>
      </c>
      <c r="E40" s="13">
        <v>1</v>
      </c>
      <c r="F40" s="13">
        <v>0</v>
      </c>
      <c r="G40" s="13">
        <v>0</v>
      </c>
      <c r="H40" s="13">
        <v>1</v>
      </c>
      <c r="I40" s="19">
        <f t="shared" si="0"/>
        <v>0.35199999999999998</v>
      </c>
      <c r="J40" s="18"/>
      <c r="K40" s="18"/>
      <c r="L40" s="18"/>
    </row>
    <row r="41" spans="1:12" ht="15.5" x14ac:dyDescent="0.35">
      <c r="A41" s="14">
        <v>40</v>
      </c>
      <c r="B41" s="13">
        <v>1</v>
      </c>
      <c r="C41" s="13">
        <v>0</v>
      </c>
      <c r="D41" s="13">
        <v>1</v>
      </c>
      <c r="E41" s="13">
        <v>1</v>
      </c>
      <c r="F41" s="13">
        <v>0</v>
      </c>
      <c r="G41" s="13">
        <v>0</v>
      </c>
      <c r="H41" s="13">
        <v>0</v>
      </c>
      <c r="I41" s="19">
        <f t="shared" si="0"/>
        <v>0.4</v>
      </c>
      <c r="J41" s="18"/>
      <c r="K41" s="18"/>
      <c r="L41" s="18"/>
    </row>
    <row r="42" spans="1:12" ht="15.5" x14ac:dyDescent="0.35">
      <c r="A42" s="14">
        <v>41</v>
      </c>
      <c r="B42" s="13">
        <v>1</v>
      </c>
      <c r="C42" s="13">
        <v>0</v>
      </c>
      <c r="D42" s="13">
        <v>1</v>
      </c>
      <c r="E42" s="13">
        <v>0</v>
      </c>
      <c r="F42" s="13">
        <v>1</v>
      </c>
      <c r="G42" s="13">
        <v>1</v>
      </c>
      <c r="H42" s="13">
        <v>1</v>
      </c>
      <c r="I42" s="19">
        <f t="shared" si="0"/>
        <v>0.32300000000000001</v>
      </c>
      <c r="J42" s="18"/>
      <c r="K42" s="18"/>
      <c r="L42" s="18"/>
    </row>
    <row r="43" spans="1:12" ht="15.5" x14ac:dyDescent="0.35">
      <c r="A43" s="14">
        <v>42</v>
      </c>
      <c r="B43" s="13">
        <v>1</v>
      </c>
      <c r="C43" s="13">
        <v>0</v>
      </c>
      <c r="D43" s="13">
        <v>1</v>
      </c>
      <c r="E43" s="13">
        <v>0</v>
      </c>
      <c r="F43" s="13">
        <v>1</v>
      </c>
      <c r="G43" s="13">
        <v>1</v>
      </c>
      <c r="H43" s="13">
        <v>0</v>
      </c>
      <c r="I43" s="19">
        <f t="shared" si="0"/>
        <v>0.37</v>
      </c>
      <c r="J43" s="18"/>
      <c r="K43" s="18"/>
      <c r="L43" s="18"/>
    </row>
    <row r="44" spans="1:12" ht="15.5" x14ac:dyDescent="0.35">
      <c r="A44" s="14">
        <v>43</v>
      </c>
      <c r="B44" s="13">
        <v>1</v>
      </c>
      <c r="C44" s="13">
        <v>0</v>
      </c>
      <c r="D44" s="13">
        <v>1</v>
      </c>
      <c r="E44" s="13">
        <v>0</v>
      </c>
      <c r="F44" s="13">
        <v>1</v>
      </c>
      <c r="G44" s="13">
        <v>0</v>
      </c>
      <c r="H44" s="13">
        <v>1</v>
      </c>
      <c r="I44" s="19">
        <f t="shared" si="0"/>
        <v>0.35099999999999998</v>
      </c>
      <c r="J44" s="18"/>
      <c r="K44" s="18"/>
      <c r="L44" s="18"/>
    </row>
    <row r="45" spans="1:12" ht="15.5" x14ac:dyDescent="0.35">
      <c r="A45" s="14">
        <v>44</v>
      </c>
      <c r="B45" s="13">
        <v>1</v>
      </c>
      <c r="C45" s="13">
        <v>0</v>
      </c>
      <c r="D45" s="13">
        <v>1</v>
      </c>
      <c r="E45" s="13">
        <v>0</v>
      </c>
      <c r="F45" s="13">
        <v>1</v>
      </c>
      <c r="G45" s="13">
        <v>0</v>
      </c>
      <c r="H45" s="13">
        <v>0</v>
      </c>
      <c r="I45" s="19">
        <f t="shared" si="0"/>
        <v>0.4</v>
      </c>
      <c r="J45" s="18"/>
      <c r="K45" s="18"/>
      <c r="L45" s="18"/>
    </row>
    <row r="46" spans="1:12" ht="15.5" x14ac:dyDescent="0.35">
      <c r="A46" s="14">
        <v>45</v>
      </c>
      <c r="B46" s="13">
        <v>1</v>
      </c>
      <c r="C46" s="13">
        <v>0</v>
      </c>
      <c r="D46" s="13">
        <v>1</v>
      </c>
      <c r="E46" s="13">
        <v>0</v>
      </c>
      <c r="F46" s="13">
        <v>0</v>
      </c>
      <c r="G46" s="13">
        <v>1</v>
      </c>
      <c r="H46" s="13">
        <v>1</v>
      </c>
      <c r="I46" s="19">
        <f t="shared" si="0"/>
        <v>0.34499999999999997</v>
      </c>
      <c r="J46" s="18"/>
      <c r="K46" s="18"/>
      <c r="L46" s="18"/>
    </row>
    <row r="47" spans="1:12" ht="15.5" x14ac:dyDescent="0.35">
      <c r="A47" s="14">
        <v>46</v>
      </c>
      <c r="B47" s="13">
        <v>1</v>
      </c>
      <c r="C47" s="13">
        <v>0</v>
      </c>
      <c r="D47" s="13">
        <v>1</v>
      </c>
      <c r="E47" s="13">
        <v>0</v>
      </c>
      <c r="F47" s="13">
        <v>0</v>
      </c>
      <c r="G47" s="13">
        <v>1</v>
      </c>
      <c r="H47" s="13">
        <v>0</v>
      </c>
      <c r="I47" s="19">
        <f t="shared" si="0"/>
        <v>0.39300000000000002</v>
      </c>
      <c r="J47" s="18"/>
      <c r="K47" s="18"/>
      <c r="L47" s="18"/>
    </row>
    <row r="48" spans="1:12" ht="15.5" x14ac:dyDescent="0.35">
      <c r="A48" s="14">
        <v>47</v>
      </c>
      <c r="B48" s="13">
        <v>1</v>
      </c>
      <c r="C48" s="13">
        <v>0</v>
      </c>
      <c r="D48" s="13">
        <v>1</v>
      </c>
      <c r="E48" s="13">
        <v>0</v>
      </c>
      <c r="F48" s="13">
        <v>0</v>
      </c>
      <c r="G48" s="13">
        <v>0</v>
      </c>
      <c r="H48" s="13">
        <v>1</v>
      </c>
      <c r="I48" s="19">
        <f t="shared" si="0"/>
        <v>0.374</v>
      </c>
      <c r="J48" s="18"/>
      <c r="K48" s="18"/>
      <c r="L48" s="18"/>
    </row>
    <row r="49" spans="1:12" ht="15.5" x14ac:dyDescent="0.35">
      <c r="A49" s="14">
        <v>48</v>
      </c>
      <c r="B49" s="13">
        <v>1</v>
      </c>
      <c r="C49" s="13">
        <v>0</v>
      </c>
      <c r="D49" s="13">
        <v>1</v>
      </c>
      <c r="E49" s="13">
        <v>0</v>
      </c>
      <c r="F49" s="13">
        <v>0</v>
      </c>
      <c r="G49" s="13">
        <v>0</v>
      </c>
      <c r="H49" s="13">
        <v>0</v>
      </c>
      <c r="I49" s="19">
        <f t="shared" si="0"/>
        <v>0.42399999999999999</v>
      </c>
      <c r="J49" s="18"/>
      <c r="K49" s="18"/>
      <c r="L49" s="18"/>
    </row>
    <row r="50" spans="1:12" ht="15.5" x14ac:dyDescent="0.35">
      <c r="A50" s="14">
        <v>49</v>
      </c>
      <c r="B50" s="13">
        <v>1</v>
      </c>
      <c r="C50" s="13">
        <v>0</v>
      </c>
      <c r="D50" s="13">
        <v>0</v>
      </c>
      <c r="E50" s="13">
        <v>1</v>
      </c>
      <c r="F50" s="13">
        <v>1</v>
      </c>
      <c r="G50" s="13">
        <v>1</v>
      </c>
      <c r="H50" s="13">
        <v>1</v>
      </c>
      <c r="I50" s="19">
        <f t="shared" si="0"/>
        <v>0.314</v>
      </c>
      <c r="J50" s="18"/>
      <c r="K50" s="18"/>
      <c r="L50" s="18"/>
    </row>
    <row r="51" spans="1:12" ht="15.5" x14ac:dyDescent="0.35">
      <c r="A51" s="14">
        <v>50</v>
      </c>
      <c r="B51" s="13">
        <v>1</v>
      </c>
      <c r="C51" s="13">
        <v>0</v>
      </c>
      <c r="D51" s="13">
        <v>0</v>
      </c>
      <c r="E51" s="13">
        <v>1</v>
      </c>
      <c r="F51" s="13">
        <v>1</v>
      </c>
      <c r="G51" s="13">
        <v>1</v>
      </c>
      <c r="H51" s="13">
        <v>0</v>
      </c>
      <c r="I51" s="19">
        <f t="shared" si="0"/>
        <v>0.36</v>
      </c>
      <c r="J51" s="18"/>
      <c r="K51" s="18"/>
      <c r="L51" s="18"/>
    </row>
    <row r="52" spans="1:12" ht="15.5" x14ac:dyDescent="0.35">
      <c r="A52" s="14">
        <v>51</v>
      </c>
      <c r="B52" s="13">
        <v>1</v>
      </c>
      <c r="C52" s="13">
        <v>0</v>
      </c>
      <c r="D52" s="13">
        <v>0</v>
      </c>
      <c r="E52" s="13">
        <v>1</v>
      </c>
      <c r="F52" s="13">
        <v>1</v>
      </c>
      <c r="G52" s="13">
        <v>0</v>
      </c>
      <c r="H52" s="13">
        <v>1</v>
      </c>
      <c r="I52" s="19">
        <f t="shared" si="0"/>
        <v>0.34200000000000003</v>
      </c>
      <c r="J52" s="18"/>
      <c r="K52" s="18"/>
      <c r="L52" s="18"/>
    </row>
    <row r="53" spans="1:12" ht="15.5" x14ac:dyDescent="0.35">
      <c r="A53" s="14">
        <v>52</v>
      </c>
      <c r="B53" s="13">
        <v>1</v>
      </c>
      <c r="C53" s="13">
        <v>0</v>
      </c>
      <c r="D53" s="13">
        <v>0</v>
      </c>
      <c r="E53" s="13">
        <v>1</v>
      </c>
      <c r="F53" s="13">
        <v>1</v>
      </c>
      <c r="G53" s="13">
        <v>0</v>
      </c>
      <c r="H53" s="13">
        <v>0</v>
      </c>
      <c r="I53" s="19">
        <f t="shared" si="0"/>
        <v>0.39</v>
      </c>
      <c r="J53" s="18"/>
      <c r="K53" s="18"/>
      <c r="L53" s="18"/>
    </row>
    <row r="54" spans="1:12" ht="15.5" x14ac:dyDescent="0.35">
      <c r="A54" s="14">
        <v>53</v>
      </c>
      <c r="B54" s="13">
        <v>1</v>
      </c>
      <c r="C54" s="13">
        <v>0</v>
      </c>
      <c r="D54" s="13">
        <v>0</v>
      </c>
      <c r="E54" s="13">
        <v>1</v>
      </c>
      <c r="F54" s="13">
        <v>0</v>
      </c>
      <c r="G54" s="13">
        <v>1</v>
      </c>
      <c r="H54" s="13">
        <v>1</v>
      </c>
      <c r="I54" s="19">
        <f t="shared" si="0"/>
        <v>0.33600000000000002</v>
      </c>
      <c r="J54" s="18"/>
      <c r="K54" s="18"/>
      <c r="L54" s="18"/>
    </row>
    <row r="55" spans="1:12" ht="15.5" x14ac:dyDescent="0.35">
      <c r="A55" s="14">
        <v>54</v>
      </c>
      <c r="B55" s="13">
        <v>1</v>
      </c>
      <c r="C55" s="13">
        <v>0</v>
      </c>
      <c r="D55" s="13">
        <v>0</v>
      </c>
      <c r="E55" s="13">
        <v>1</v>
      </c>
      <c r="F55" s="13">
        <v>0</v>
      </c>
      <c r="G55" s="13">
        <v>1</v>
      </c>
      <c r="H55" s="13">
        <v>0</v>
      </c>
      <c r="I55" s="19">
        <f t="shared" si="0"/>
        <v>0.38300000000000001</v>
      </c>
      <c r="J55" s="18"/>
      <c r="K55" s="18"/>
      <c r="L55" s="18"/>
    </row>
    <row r="56" spans="1:12" ht="15.5" x14ac:dyDescent="0.35">
      <c r="A56" s="14">
        <v>55</v>
      </c>
      <c r="B56" s="13">
        <v>1</v>
      </c>
      <c r="C56" s="13">
        <v>0</v>
      </c>
      <c r="D56" s="13">
        <v>0</v>
      </c>
      <c r="E56" s="13">
        <v>1</v>
      </c>
      <c r="F56" s="13">
        <v>0</v>
      </c>
      <c r="G56" s="13">
        <v>0</v>
      </c>
      <c r="H56" s="13">
        <v>1</v>
      </c>
      <c r="I56" s="19">
        <f t="shared" si="0"/>
        <v>0.36399999999999999</v>
      </c>
      <c r="J56" s="18"/>
      <c r="K56" s="18"/>
      <c r="L56" s="18"/>
    </row>
    <row r="57" spans="1:12" ht="15.5" x14ac:dyDescent="0.35">
      <c r="A57" s="14">
        <v>56</v>
      </c>
      <c r="B57" s="13">
        <v>1</v>
      </c>
      <c r="C57" s="13">
        <v>0</v>
      </c>
      <c r="D57" s="13">
        <v>0</v>
      </c>
      <c r="E57" s="13">
        <v>1</v>
      </c>
      <c r="F57" s="13">
        <v>0</v>
      </c>
      <c r="G57" s="13">
        <v>0</v>
      </c>
      <c r="H57" s="13">
        <v>0</v>
      </c>
      <c r="I57" s="19">
        <f t="shared" si="0"/>
        <v>0.41299999999999998</v>
      </c>
      <c r="J57" s="18"/>
      <c r="K57" s="18"/>
      <c r="L57" s="18"/>
    </row>
    <row r="58" spans="1:12" ht="15.5" x14ac:dyDescent="0.35">
      <c r="A58" s="14">
        <v>57</v>
      </c>
      <c r="B58" s="13">
        <v>1</v>
      </c>
      <c r="C58" s="13">
        <v>0</v>
      </c>
      <c r="D58" s="13">
        <v>0</v>
      </c>
      <c r="E58" s="13">
        <v>0</v>
      </c>
      <c r="F58" s="13">
        <v>1</v>
      </c>
      <c r="G58" s="13">
        <v>1</v>
      </c>
      <c r="H58" s="13">
        <v>1</v>
      </c>
      <c r="I58" s="19">
        <f t="shared" si="0"/>
        <v>0.33500000000000002</v>
      </c>
      <c r="J58" s="18"/>
      <c r="K58" s="18"/>
      <c r="L58" s="18"/>
    </row>
    <row r="59" spans="1:12" ht="15.5" x14ac:dyDescent="0.35">
      <c r="A59" s="14">
        <v>58</v>
      </c>
      <c r="B59" s="13">
        <v>1</v>
      </c>
      <c r="C59" s="13">
        <v>0</v>
      </c>
      <c r="D59" s="13">
        <v>0</v>
      </c>
      <c r="E59" s="13">
        <v>0</v>
      </c>
      <c r="F59" s="13">
        <v>1</v>
      </c>
      <c r="G59" s="13">
        <v>1</v>
      </c>
      <c r="H59" s="13">
        <v>0</v>
      </c>
      <c r="I59" s="19">
        <f t="shared" si="0"/>
        <v>0.38300000000000001</v>
      </c>
      <c r="J59" s="18"/>
      <c r="K59" s="18"/>
      <c r="L59" s="18"/>
    </row>
    <row r="60" spans="1:12" ht="15.5" x14ac:dyDescent="0.35">
      <c r="A60" s="14">
        <v>59</v>
      </c>
      <c r="B60" s="13">
        <v>1</v>
      </c>
      <c r="C60" s="13">
        <v>0</v>
      </c>
      <c r="D60" s="13">
        <v>0</v>
      </c>
      <c r="E60" s="13">
        <v>0</v>
      </c>
      <c r="F60" s="13">
        <v>1</v>
      </c>
      <c r="G60" s="13">
        <v>0</v>
      </c>
      <c r="H60" s="13">
        <v>1</v>
      </c>
      <c r="I60" s="19">
        <f t="shared" si="0"/>
        <v>0.36399999999999999</v>
      </c>
      <c r="J60" s="18"/>
      <c r="K60" s="18"/>
      <c r="L60" s="18"/>
    </row>
    <row r="61" spans="1:12" ht="15.5" x14ac:dyDescent="0.35">
      <c r="A61" s="14">
        <v>60</v>
      </c>
      <c r="B61" s="13">
        <v>1</v>
      </c>
      <c r="C61" s="13">
        <v>0</v>
      </c>
      <c r="D61" s="13">
        <v>0</v>
      </c>
      <c r="E61" s="13">
        <v>0</v>
      </c>
      <c r="F61" s="13">
        <v>1</v>
      </c>
      <c r="G61" s="13">
        <v>0</v>
      </c>
      <c r="H61" s="13">
        <v>0</v>
      </c>
      <c r="I61" s="19">
        <f t="shared" si="0"/>
        <v>0.41299999999999998</v>
      </c>
      <c r="J61" s="18"/>
      <c r="K61" s="18"/>
      <c r="L61" s="18"/>
    </row>
    <row r="62" spans="1:12" ht="15.5" x14ac:dyDescent="0.35">
      <c r="A62" s="14">
        <v>61</v>
      </c>
      <c r="B62" s="13">
        <v>1</v>
      </c>
      <c r="C62" s="13">
        <v>0</v>
      </c>
      <c r="D62" s="13">
        <v>0</v>
      </c>
      <c r="E62" s="13">
        <v>0</v>
      </c>
      <c r="F62" s="13">
        <v>0</v>
      </c>
      <c r="G62" s="13">
        <v>1</v>
      </c>
      <c r="H62" s="13">
        <v>1</v>
      </c>
      <c r="I62" s="19">
        <f t="shared" si="0"/>
        <v>0.35799999999999998</v>
      </c>
      <c r="J62" s="18"/>
      <c r="K62" s="18"/>
      <c r="L62" s="18"/>
    </row>
    <row r="63" spans="1:12" ht="15.5" x14ac:dyDescent="0.35">
      <c r="A63" s="14">
        <v>62</v>
      </c>
      <c r="B63" s="13">
        <v>1</v>
      </c>
      <c r="C63" s="13">
        <v>0</v>
      </c>
      <c r="D63" s="13">
        <v>0</v>
      </c>
      <c r="E63" s="13">
        <v>0</v>
      </c>
      <c r="F63" s="13">
        <v>0</v>
      </c>
      <c r="G63" s="13">
        <v>1</v>
      </c>
      <c r="H63" s="13">
        <v>0</v>
      </c>
      <c r="I63" s="19">
        <f t="shared" si="0"/>
        <v>0.40699999999999997</v>
      </c>
      <c r="J63" s="18"/>
      <c r="K63" s="18"/>
      <c r="L63" s="18"/>
    </row>
    <row r="64" spans="1:12" ht="15.5" x14ac:dyDescent="0.35">
      <c r="A64" s="14">
        <v>63</v>
      </c>
      <c r="B64" s="13">
        <v>1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1</v>
      </c>
      <c r="I64" s="19">
        <f t="shared" si="0"/>
        <v>0.38700000000000001</v>
      </c>
      <c r="J64" s="18"/>
      <c r="K64" s="18"/>
      <c r="L64" s="18"/>
    </row>
    <row r="65" spans="1:12" ht="15.5" x14ac:dyDescent="0.35">
      <c r="A65" s="14">
        <v>64</v>
      </c>
      <c r="B65" s="13">
        <v>1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9">
        <f t="shared" si="0"/>
        <v>0.437</v>
      </c>
      <c r="J65" s="18"/>
      <c r="K65" s="18"/>
      <c r="L65" s="18"/>
    </row>
    <row r="66" spans="1:12" ht="15.5" x14ac:dyDescent="0.35">
      <c r="A66" s="14">
        <v>65</v>
      </c>
      <c r="B66" s="13">
        <v>0</v>
      </c>
      <c r="C66" s="13">
        <v>1</v>
      </c>
      <c r="D66" s="13">
        <v>1</v>
      </c>
      <c r="E66" s="13">
        <v>1</v>
      </c>
      <c r="F66" s="13">
        <v>1</v>
      </c>
      <c r="G66" s="13">
        <v>1</v>
      </c>
      <c r="H66" s="13">
        <v>1</v>
      </c>
      <c r="I66" s="19">
        <f>ROUND(1/(1+EXP(-$L$2+(B66*$L$3)+(C66*$L$4)+(D66*$L$5)+(E66*$L$6)+(F66*$L$7)+(G66*$L$8)+(H66*$L$9))),3)</f>
        <v>0.33400000000000002</v>
      </c>
      <c r="J66" s="18"/>
      <c r="K66" s="18"/>
      <c r="L66" s="18"/>
    </row>
    <row r="67" spans="1:12" ht="15.5" x14ac:dyDescent="0.35">
      <c r="A67" s="14">
        <v>66</v>
      </c>
      <c r="B67" s="13">
        <v>0</v>
      </c>
      <c r="C67" s="13">
        <v>1</v>
      </c>
      <c r="D67" s="13">
        <v>1</v>
      </c>
      <c r="E67" s="13">
        <v>1</v>
      </c>
      <c r="F67" s="13">
        <v>1</v>
      </c>
      <c r="G67" s="13">
        <v>1</v>
      </c>
      <c r="H67" s="13">
        <v>0</v>
      </c>
      <c r="I67" s="19">
        <f t="shared" ref="I67:I129" si="1">ROUND(1/(1+EXP(-$L$2+(B67*$L$3)+(C67*$L$4)+(D67*$L$5)+(E67*$L$6)+(F67*$L$7)+(G67*$L$8)+(H67*$L$9))),3)</f>
        <v>0.38200000000000001</v>
      </c>
      <c r="J67" s="18"/>
      <c r="K67" s="18"/>
      <c r="L67" s="18"/>
    </row>
    <row r="68" spans="1:12" ht="15.5" x14ac:dyDescent="0.35">
      <c r="A68" s="14">
        <v>67</v>
      </c>
      <c r="B68" s="13">
        <v>0</v>
      </c>
      <c r="C68" s="13">
        <v>1</v>
      </c>
      <c r="D68" s="13">
        <v>1</v>
      </c>
      <c r="E68" s="13">
        <v>1</v>
      </c>
      <c r="F68" s="13">
        <v>1</v>
      </c>
      <c r="G68" s="13">
        <v>0</v>
      </c>
      <c r="H68" s="13">
        <v>1</v>
      </c>
      <c r="I68" s="19">
        <f t="shared" si="1"/>
        <v>0.36299999999999999</v>
      </c>
      <c r="J68" s="18"/>
      <c r="K68" s="18"/>
      <c r="L68" s="18"/>
    </row>
    <row r="69" spans="1:12" ht="15.5" x14ac:dyDescent="0.35">
      <c r="A69" s="14">
        <v>68</v>
      </c>
      <c r="B69" s="13">
        <v>0</v>
      </c>
      <c r="C69" s="13">
        <v>1</v>
      </c>
      <c r="D69" s="13">
        <v>1</v>
      </c>
      <c r="E69" s="13">
        <v>1</v>
      </c>
      <c r="F69" s="13">
        <v>1</v>
      </c>
      <c r="G69" s="13">
        <v>0</v>
      </c>
      <c r="H69" s="13">
        <v>0</v>
      </c>
      <c r="I69" s="19">
        <f t="shared" si="1"/>
        <v>0.41199999999999998</v>
      </c>
      <c r="J69" s="18"/>
      <c r="K69" s="18"/>
      <c r="L69" s="18"/>
    </row>
    <row r="70" spans="1:12" ht="15.5" x14ac:dyDescent="0.35">
      <c r="A70" s="14">
        <v>69</v>
      </c>
      <c r="B70" s="13">
        <v>0</v>
      </c>
      <c r="C70" s="13">
        <v>1</v>
      </c>
      <c r="D70" s="13">
        <v>1</v>
      </c>
      <c r="E70" s="13">
        <v>1</v>
      </c>
      <c r="F70" s="13">
        <v>0</v>
      </c>
      <c r="G70" s="13">
        <v>1</v>
      </c>
      <c r="H70" s="13">
        <v>1</v>
      </c>
      <c r="I70" s="19">
        <f t="shared" si="1"/>
        <v>0.35599999999999998</v>
      </c>
      <c r="J70" s="18"/>
      <c r="K70" s="18"/>
      <c r="L70" s="18"/>
    </row>
    <row r="71" spans="1:12" ht="15.5" x14ac:dyDescent="0.35">
      <c r="A71" s="14">
        <v>70</v>
      </c>
      <c r="B71" s="13">
        <v>0</v>
      </c>
      <c r="C71" s="13">
        <v>1</v>
      </c>
      <c r="D71" s="13">
        <v>1</v>
      </c>
      <c r="E71" s="13">
        <v>1</v>
      </c>
      <c r="F71" s="13">
        <v>0</v>
      </c>
      <c r="G71" s="13">
        <v>1</v>
      </c>
      <c r="H71" s="13">
        <v>0</v>
      </c>
      <c r="I71" s="19">
        <f t="shared" si="1"/>
        <v>0.40500000000000003</v>
      </c>
      <c r="J71" s="18"/>
      <c r="K71" s="18"/>
      <c r="L71" s="18"/>
    </row>
    <row r="72" spans="1:12" ht="15.5" x14ac:dyDescent="0.35">
      <c r="A72" s="14">
        <v>71</v>
      </c>
      <c r="B72" s="13">
        <v>0</v>
      </c>
      <c r="C72" s="13">
        <v>1</v>
      </c>
      <c r="D72" s="13">
        <v>1</v>
      </c>
      <c r="E72" s="13">
        <v>1</v>
      </c>
      <c r="F72" s="13">
        <v>0</v>
      </c>
      <c r="G72" s="13">
        <v>0</v>
      </c>
      <c r="H72" s="13">
        <v>1</v>
      </c>
      <c r="I72" s="19">
        <f t="shared" si="1"/>
        <v>0.38600000000000001</v>
      </c>
      <c r="J72" s="18"/>
      <c r="K72" s="18"/>
      <c r="L72" s="18"/>
    </row>
    <row r="73" spans="1:12" ht="15.5" x14ac:dyDescent="0.35">
      <c r="A73" s="14">
        <v>72</v>
      </c>
      <c r="B73" s="13">
        <v>0</v>
      </c>
      <c r="C73" s="13">
        <v>1</v>
      </c>
      <c r="D73" s="13">
        <v>1</v>
      </c>
      <c r="E73" s="13">
        <v>1</v>
      </c>
      <c r="F73" s="13">
        <v>0</v>
      </c>
      <c r="G73" s="13">
        <v>0</v>
      </c>
      <c r="H73" s="13">
        <v>0</v>
      </c>
      <c r="I73" s="19">
        <f t="shared" si="1"/>
        <v>0.436</v>
      </c>
      <c r="J73" s="18"/>
      <c r="K73" s="18"/>
      <c r="L73" s="18"/>
    </row>
    <row r="74" spans="1:12" ht="15.5" x14ac:dyDescent="0.35">
      <c r="A74" s="14">
        <v>73</v>
      </c>
      <c r="B74" s="13">
        <v>0</v>
      </c>
      <c r="C74" s="13">
        <v>1</v>
      </c>
      <c r="D74" s="13">
        <v>1</v>
      </c>
      <c r="E74" s="13">
        <v>0</v>
      </c>
      <c r="F74" s="13">
        <v>1</v>
      </c>
      <c r="G74" s="13">
        <v>1</v>
      </c>
      <c r="H74" s="13">
        <v>1</v>
      </c>
      <c r="I74" s="19">
        <f t="shared" si="1"/>
        <v>0.35599999999999998</v>
      </c>
      <c r="J74" s="18"/>
      <c r="K74" s="18"/>
      <c r="L74" s="18"/>
    </row>
    <row r="75" spans="1:12" ht="15.5" x14ac:dyDescent="0.35">
      <c r="A75" s="14">
        <v>74</v>
      </c>
      <c r="B75" s="13">
        <v>0</v>
      </c>
      <c r="C75" s="13">
        <v>1</v>
      </c>
      <c r="D75" s="13">
        <v>1</v>
      </c>
      <c r="E75" s="13">
        <v>0</v>
      </c>
      <c r="F75" s="13">
        <v>1</v>
      </c>
      <c r="G75" s="13">
        <v>1</v>
      </c>
      <c r="H75" s="13">
        <v>0</v>
      </c>
      <c r="I75" s="19">
        <f t="shared" si="1"/>
        <v>0.40500000000000003</v>
      </c>
      <c r="J75" s="18"/>
      <c r="K75" s="18"/>
      <c r="L75" s="18"/>
    </row>
    <row r="76" spans="1:12" ht="15.5" x14ac:dyDescent="0.35">
      <c r="A76" s="14">
        <v>75</v>
      </c>
      <c r="B76" s="13">
        <v>0</v>
      </c>
      <c r="C76" s="13">
        <v>1</v>
      </c>
      <c r="D76" s="13">
        <v>1</v>
      </c>
      <c r="E76" s="13">
        <v>0</v>
      </c>
      <c r="F76" s="13">
        <v>1</v>
      </c>
      <c r="G76" s="13">
        <v>0</v>
      </c>
      <c r="H76" s="13">
        <v>1</v>
      </c>
      <c r="I76" s="19">
        <f t="shared" si="1"/>
        <v>0.38600000000000001</v>
      </c>
      <c r="J76" s="18"/>
      <c r="K76" s="18"/>
      <c r="L76" s="18"/>
    </row>
    <row r="77" spans="1:12" ht="15.5" x14ac:dyDescent="0.35">
      <c r="A77" s="14">
        <v>76</v>
      </c>
      <c r="B77" s="13">
        <v>0</v>
      </c>
      <c r="C77" s="13">
        <v>1</v>
      </c>
      <c r="D77" s="13">
        <v>1</v>
      </c>
      <c r="E77" s="13">
        <v>0</v>
      </c>
      <c r="F77" s="13">
        <v>1</v>
      </c>
      <c r="G77" s="13">
        <v>0</v>
      </c>
      <c r="H77" s="13">
        <v>0</v>
      </c>
      <c r="I77" s="19">
        <f t="shared" si="1"/>
        <v>0.436</v>
      </c>
      <c r="J77" s="18"/>
      <c r="K77" s="18"/>
      <c r="L77" s="18"/>
    </row>
    <row r="78" spans="1:12" ht="15.5" x14ac:dyDescent="0.35">
      <c r="A78" s="14">
        <v>77</v>
      </c>
      <c r="B78" s="13">
        <v>0</v>
      </c>
      <c r="C78" s="13">
        <v>1</v>
      </c>
      <c r="D78" s="13">
        <v>1</v>
      </c>
      <c r="E78" s="13">
        <v>0</v>
      </c>
      <c r="F78" s="13">
        <v>0</v>
      </c>
      <c r="G78" s="13">
        <v>1</v>
      </c>
      <c r="H78" s="13">
        <v>1</v>
      </c>
      <c r="I78" s="19">
        <f t="shared" si="1"/>
        <v>0.379</v>
      </c>
      <c r="J78" s="18"/>
      <c r="K78" s="18"/>
      <c r="L78" s="18"/>
    </row>
    <row r="79" spans="1:12" ht="15.5" x14ac:dyDescent="0.35">
      <c r="A79" s="14">
        <v>78</v>
      </c>
      <c r="B79" s="13">
        <v>0</v>
      </c>
      <c r="C79" s="13">
        <v>1</v>
      </c>
      <c r="D79" s="13">
        <v>1</v>
      </c>
      <c r="E79" s="13">
        <v>0</v>
      </c>
      <c r="F79" s="13">
        <v>0</v>
      </c>
      <c r="G79" s="13">
        <v>1</v>
      </c>
      <c r="H79" s="13">
        <v>0</v>
      </c>
      <c r="I79" s="19">
        <f t="shared" si="1"/>
        <v>0.42899999999999999</v>
      </c>
      <c r="J79" s="18"/>
      <c r="K79" s="18"/>
      <c r="L79" s="18"/>
    </row>
    <row r="80" spans="1:12" ht="15.5" x14ac:dyDescent="0.35">
      <c r="A80" s="14">
        <v>79</v>
      </c>
      <c r="B80" s="13">
        <v>0</v>
      </c>
      <c r="C80" s="13">
        <v>1</v>
      </c>
      <c r="D80" s="13">
        <v>1</v>
      </c>
      <c r="E80" s="13">
        <v>0</v>
      </c>
      <c r="F80" s="13">
        <v>0</v>
      </c>
      <c r="G80" s="13">
        <v>0</v>
      </c>
      <c r="H80" s="13">
        <v>1</v>
      </c>
      <c r="I80" s="19">
        <f t="shared" si="1"/>
        <v>0.40899999999999997</v>
      </c>
      <c r="J80" s="18"/>
      <c r="K80" s="18"/>
      <c r="L80" s="18"/>
    </row>
    <row r="81" spans="1:12" ht="15.5" x14ac:dyDescent="0.35">
      <c r="A81" s="14">
        <v>80</v>
      </c>
      <c r="B81" s="13">
        <v>0</v>
      </c>
      <c r="C81" s="13">
        <v>1</v>
      </c>
      <c r="D81" s="13">
        <v>1</v>
      </c>
      <c r="E81" s="13">
        <v>0</v>
      </c>
      <c r="F81" s="13">
        <v>0</v>
      </c>
      <c r="G81" s="13">
        <v>0</v>
      </c>
      <c r="H81" s="13">
        <v>0</v>
      </c>
      <c r="I81" s="19">
        <f t="shared" si="1"/>
        <v>0.46</v>
      </c>
      <c r="J81" s="18"/>
      <c r="K81" s="18"/>
      <c r="L81" s="18"/>
    </row>
    <row r="82" spans="1:12" ht="15.5" x14ac:dyDescent="0.35">
      <c r="A82" s="14">
        <v>81</v>
      </c>
      <c r="B82" s="13">
        <v>0</v>
      </c>
      <c r="C82" s="13">
        <v>1</v>
      </c>
      <c r="D82" s="13">
        <v>0</v>
      </c>
      <c r="E82" s="13">
        <v>1</v>
      </c>
      <c r="F82" s="13">
        <v>1</v>
      </c>
      <c r="G82" s="13">
        <v>1</v>
      </c>
      <c r="H82" s="13">
        <v>1</v>
      </c>
      <c r="I82" s="19">
        <f t="shared" si="1"/>
        <v>0.34599999999999997</v>
      </c>
      <c r="J82" s="18"/>
      <c r="K82" s="18"/>
      <c r="L82" s="18"/>
    </row>
    <row r="83" spans="1:12" ht="15.5" x14ac:dyDescent="0.35">
      <c r="A83" s="14">
        <v>82</v>
      </c>
      <c r="B83" s="13">
        <v>0</v>
      </c>
      <c r="C83" s="13">
        <v>1</v>
      </c>
      <c r="D83" s="13">
        <v>0</v>
      </c>
      <c r="E83" s="13">
        <v>1</v>
      </c>
      <c r="F83" s="13">
        <v>1</v>
      </c>
      <c r="G83" s="13">
        <v>1</v>
      </c>
      <c r="H83" s="13">
        <v>0</v>
      </c>
      <c r="I83" s="19">
        <f t="shared" si="1"/>
        <v>0.39500000000000002</v>
      </c>
      <c r="J83" s="18"/>
      <c r="K83" s="18"/>
      <c r="L83" s="18"/>
    </row>
    <row r="84" spans="1:12" ht="15.5" x14ac:dyDescent="0.35">
      <c r="A84" s="14">
        <v>83</v>
      </c>
      <c r="B84" s="13">
        <v>0</v>
      </c>
      <c r="C84" s="13">
        <v>1</v>
      </c>
      <c r="D84" s="13">
        <v>0</v>
      </c>
      <c r="E84" s="13">
        <v>1</v>
      </c>
      <c r="F84" s="13">
        <v>1</v>
      </c>
      <c r="G84" s="13">
        <v>0</v>
      </c>
      <c r="H84" s="13">
        <v>1</v>
      </c>
      <c r="I84" s="19">
        <f t="shared" si="1"/>
        <v>0.375</v>
      </c>
      <c r="J84" s="18"/>
      <c r="K84" s="18"/>
      <c r="L84" s="18"/>
    </row>
    <row r="85" spans="1:12" ht="15.5" x14ac:dyDescent="0.35">
      <c r="A85" s="14">
        <v>84</v>
      </c>
      <c r="B85" s="13">
        <v>0</v>
      </c>
      <c r="C85" s="13">
        <v>1</v>
      </c>
      <c r="D85" s="13">
        <v>0</v>
      </c>
      <c r="E85" s="13">
        <v>1</v>
      </c>
      <c r="F85" s="13">
        <v>1</v>
      </c>
      <c r="G85" s="13">
        <v>0</v>
      </c>
      <c r="H85" s="13">
        <v>0</v>
      </c>
      <c r="I85" s="19">
        <f t="shared" si="1"/>
        <v>0.42499999999999999</v>
      </c>
      <c r="J85" s="18"/>
      <c r="K85" s="18"/>
      <c r="L85" s="18"/>
    </row>
    <row r="86" spans="1:12" ht="15.5" x14ac:dyDescent="0.35">
      <c r="A86" s="14">
        <v>85</v>
      </c>
      <c r="B86" s="13">
        <v>0</v>
      </c>
      <c r="C86" s="13">
        <v>1</v>
      </c>
      <c r="D86" s="13">
        <v>0</v>
      </c>
      <c r="E86" s="13">
        <v>1</v>
      </c>
      <c r="F86" s="13">
        <v>0</v>
      </c>
      <c r="G86" s="13">
        <v>1</v>
      </c>
      <c r="H86" s="13">
        <v>1</v>
      </c>
      <c r="I86" s="19">
        <f t="shared" si="1"/>
        <v>0.36899999999999999</v>
      </c>
      <c r="J86" s="18"/>
      <c r="K86" s="18"/>
      <c r="L86" s="18"/>
    </row>
    <row r="87" spans="1:12" ht="15.5" x14ac:dyDescent="0.35">
      <c r="A87" s="14">
        <v>86</v>
      </c>
      <c r="B87" s="13">
        <v>0</v>
      </c>
      <c r="C87" s="13">
        <v>1</v>
      </c>
      <c r="D87" s="13">
        <v>0</v>
      </c>
      <c r="E87" s="13">
        <v>1</v>
      </c>
      <c r="F87" s="13">
        <v>0</v>
      </c>
      <c r="G87" s="13">
        <v>1</v>
      </c>
      <c r="H87" s="13">
        <v>0</v>
      </c>
      <c r="I87" s="19">
        <f t="shared" si="1"/>
        <v>0.41799999999999998</v>
      </c>
      <c r="J87" s="18"/>
      <c r="K87" s="18"/>
      <c r="L87" s="18"/>
    </row>
    <row r="88" spans="1:12" ht="15.5" x14ac:dyDescent="0.35">
      <c r="A88" s="14">
        <v>87</v>
      </c>
      <c r="B88" s="13">
        <v>0</v>
      </c>
      <c r="C88" s="13">
        <v>1</v>
      </c>
      <c r="D88" s="13">
        <v>0</v>
      </c>
      <c r="E88" s="13">
        <v>1</v>
      </c>
      <c r="F88" s="13">
        <v>0</v>
      </c>
      <c r="G88" s="13">
        <v>0</v>
      </c>
      <c r="H88" s="13">
        <v>1</v>
      </c>
      <c r="I88" s="19">
        <f t="shared" si="1"/>
        <v>0.39900000000000002</v>
      </c>
      <c r="J88" s="18"/>
      <c r="K88" s="18"/>
      <c r="L88" s="18"/>
    </row>
    <row r="89" spans="1:12" ht="15.5" x14ac:dyDescent="0.35">
      <c r="A89" s="14">
        <v>88</v>
      </c>
      <c r="B89" s="13">
        <v>0</v>
      </c>
      <c r="C89" s="13">
        <v>1</v>
      </c>
      <c r="D89" s="13">
        <v>0</v>
      </c>
      <c r="E89" s="13">
        <v>1</v>
      </c>
      <c r="F89" s="13">
        <v>0</v>
      </c>
      <c r="G89" s="13">
        <v>0</v>
      </c>
      <c r="H89" s="13">
        <v>0</v>
      </c>
      <c r="I89" s="19">
        <f t="shared" si="1"/>
        <v>0.44900000000000001</v>
      </c>
      <c r="J89" s="18"/>
      <c r="K89" s="18"/>
      <c r="L89" s="18"/>
    </row>
    <row r="90" spans="1:12" ht="15.5" x14ac:dyDescent="0.35">
      <c r="A90" s="14">
        <v>89</v>
      </c>
      <c r="B90" s="13">
        <v>0</v>
      </c>
      <c r="C90" s="13">
        <v>1</v>
      </c>
      <c r="D90" s="13">
        <v>0</v>
      </c>
      <c r="E90" s="13">
        <v>0</v>
      </c>
      <c r="F90" s="13">
        <v>1</v>
      </c>
      <c r="G90" s="13">
        <v>1</v>
      </c>
      <c r="H90" s="13">
        <v>1</v>
      </c>
      <c r="I90" s="19">
        <f t="shared" si="1"/>
        <v>0.36899999999999999</v>
      </c>
      <c r="J90" s="18"/>
      <c r="K90" s="18"/>
      <c r="L90" s="18"/>
    </row>
    <row r="91" spans="1:12" ht="15.5" x14ac:dyDescent="0.35">
      <c r="A91" s="14">
        <v>90</v>
      </c>
      <c r="B91" s="13">
        <v>0</v>
      </c>
      <c r="C91" s="13">
        <v>1</v>
      </c>
      <c r="D91" s="13">
        <v>0</v>
      </c>
      <c r="E91" s="13">
        <v>0</v>
      </c>
      <c r="F91" s="13">
        <v>1</v>
      </c>
      <c r="G91" s="13">
        <v>1</v>
      </c>
      <c r="H91" s="13">
        <v>0</v>
      </c>
      <c r="I91" s="19">
        <f t="shared" si="1"/>
        <v>0.41799999999999998</v>
      </c>
      <c r="J91" s="18"/>
      <c r="K91" s="18"/>
      <c r="L91" s="18"/>
    </row>
    <row r="92" spans="1:12" ht="15.5" x14ac:dyDescent="0.35">
      <c r="A92" s="14">
        <v>91</v>
      </c>
      <c r="B92" s="13">
        <v>0</v>
      </c>
      <c r="C92" s="13">
        <v>1</v>
      </c>
      <c r="D92" s="13">
        <v>0</v>
      </c>
      <c r="E92" s="13">
        <v>0</v>
      </c>
      <c r="F92" s="13">
        <v>1</v>
      </c>
      <c r="G92" s="13">
        <v>0</v>
      </c>
      <c r="H92" s="13">
        <v>1</v>
      </c>
      <c r="I92" s="19">
        <f t="shared" si="1"/>
        <v>0.39900000000000002</v>
      </c>
      <c r="J92" s="18"/>
      <c r="K92" s="18"/>
      <c r="L92" s="18"/>
    </row>
    <row r="93" spans="1:12" ht="15.5" x14ac:dyDescent="0.35">
      <c r="A93" s="14">
        <v>92</v>
      </c>
      <c r="B93" s="13">
        <v>0</v>
      </c>
      <c r="C93" s="13">
        <v>1</v>
      </c>
      <c r="D93" s="13">
        <v>0</v>
      </c>
      <c r="E93" s="13">
        <v>0</v>
      </c>
      <c r="F93" s="13">
        <v>1</v>
      </c>
      <c r="G93" s="13">
        <v>0</v>
      </c>
      <c r="H93" s="13">
        <v>0</v>
      </c>
      <c r="I93" s="19">
        <f t="shared" si="1"/>
        <v>0.44900000000000001</v>
      </c>
      <c r="J93" s="18"/>
      <c r="K93" s="18"/>
      <c r="L93" s="18"/>
    </row>
    <row r="94" spans="1:12" ht="15.5" x14ac:dyDescent="0.35">
      <c r="A94" s="14">
        <v>93</v>
      </c>
      <c r="B94" s="13">
        <v>0</v>
      </c>
      <c r="C94" s="13">
        <v>1</v>
      </c>
      <c r="D94" s="13">
        <v>0</v>
      </c>
      <c r="E94" s="13">
        <v>0</v>
      </c>
      <c r="F94" s="13">
        <v>0</v>
      </c>
      <c r="G94" s="13">
        <v>1</v>
      </c>
      <c r="H94" s="13">
        <v>1</v>
      </c>
      <c r="I94" s="19">
        <f t="shared" si="1"/>
        <v>0.39200000000000002</v>
      </c>
      <c r="J94" s="18"/>
      <c r="K94" s="18"/>
      <c r="L94" s="18"/>
    </row>
    <row r="95" spans="1:12" ht="15.5" x14ac:dyDescent="0.35">
      <c r="A95" s="14">
        <v>94</v>
      </c>
      <c r="B95" s="13">
        <v>0</v>
      </c>
      <c r="C95" s="13">
        <v>1</v>
      </c>
      <c r="D95" s="13">
        <v>0</v>
      </c>
      <c r="E95" s="13">
        <v>0</v>
      </c>
      <c r="F95" s="13">
        <v>0</v>
      </c>
      <c r="G95" s="13">
        <v>1</v>
      </c>
      <c r="H95" s="13">
        <v>0</v>
      </c>
      <c r="I95" s="19">
        <f t="shared" si="1"/>
        <v>0.443</v>
      </c>
      <c r="J95" s="18"/>
      <c r="K95" s="18"/>
      <c r="L95" s="18"/>
    </row>
    <row r="96" spans="1:12" ht="15.5" x14ac:dyDescent="0.35">
      <c r="A96" s="14">
        <v>95</v>
      </c>
      <c r="B96" s="13">
        <v>0</v>
      </c>
      <c r="C96" s="13">
        <v>1</v>
      </c>
      <c r="D96" s="13">
        <v>0</v>
      </c>
      <c r="E96" s="13">
        <v>0</v>
      </c>
      <c r="F96" s="13">
        <v>0</v>
      </c>
      <c r="G96" s="13">
        <v>0</v>
      </c>
      <c r="H96" s="13">
        <v>1</v>
      </c>
      <c r="I96" s="19">
        <f t="shared" si="1"/>
        <v>0.42299999999999999</v>
      </c>
      <c r="J96" s="18"/>
      <c r="K96" s="18"/>
      <c r="L96" s="18"/>
    </row>
    <row r="97" spans="1:12" ht="15.5" x14ac:dyDescent="0.35">
      <c r="A97" s="14">
        <v>96</v>
      </c>
      <c r="B97" s="13">
        <v>0</v>
      </c>
      <c r="C97" s="13">
        <v>1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9">
        <f t="shared" si="1"/>
        <v>0.47399999999999998</v>
      </c>
      <c r="J97" s="18"/>
      <c r="K97" s="18"/>
      <c r="L97" s="18"/>
    </row>
    <row r="98" spans="1:12" ht="15.5" x14ac:dyDescent="0.35">
      <c r="A98" s="14">
        <v>97</v>
      </c>
      <c r="B98" s="13">
        <v>0</v>
      </c>
      <c r="C98" s="13">
        <v>0</v>
      </c>
      <c r="D98" s="13">
        <v>1</v>
      </c>
      <c r="E98" s="13">
        <v>1</v>
      </c>
      <c r="F98" s="13">
        <v>1</v>
      </c>
      <c r="G98" s="13">
        <v>1</v>
      </c>
      <c r="H98" s="13">
        <v>1</v>
      </c>
      <c r="I98" s="19">
        <f t="shared" si="1"/>
        <v>0.35899999999999999</v>
      </c>
      <c r="J98" s="18"/>
      <c r="K98" s="18"/>
      <c r="L98" s="18"/>
    </row>
    <row r="99" spans="1:12" ht="15.5" x14ac:dyDescent="0.35">
      <c r="A99" s="14">
        <v>98</v>
      </c>
      <c r="B99" s="13">
        <v>0</v>
      </c>
      <c r="C99" s="13">
        <v>0</v>
      </c>
      <c r="D99" s="13">
        <v>1</v>
      </c>
      <c r="E99" s="13">
        <v>1</v>
      </c>
      <c r="F99" s="13">
        <v>1</v>
      </c>
      <c r="G99" s="13">
        <v>1</v>
      </c>
      <c r="H99" s="13">
        <v>0</v>
      </c>
      <c r="I99" s="19">
        <f>ROUND(1/(1+EXP(-$L$2+(B99*$L$3)+(C99*$L$4)+(D99*$L$5)+(E99*$L$6)+(F99*$L$7)+(G99*$L$8)+(H99*$L$9))),3)</f>
        <v>0.40799999999999997</v>
      </c>
      <c r="J99" s="18"/>
      <c r="K99" s="18"/>
      <c r="L99" s="18"/>
    </row>
    <row r="100" spans="1:12" ht="15.5" x14ac:dyDescent="0.35">
      <c r="A100" s="14">
        <v>99</v>
      </c>
      <c r="B100" s="13">
        <v>0</v>
      </c>
      <c r="C100" s="13">
        <v>0</v>
      </c>
      <c r="D100" s="13">
        <v>1</v>
      </c>
      <c r="E100" s="13">
        <v>1</v>
      </c>
      <c r="F100" s="13">
        <v>1</v>
      </c>
      <c r="G100" s="13">
        <v>0</v>
      </c>
      <c r="H100" s="13">
        <v>1</v>
      </c>
      <c r="I100" s="19">
        <f t="shared" si="1"/>
        <v>0.38800000000000001</v>
      </c>
      <c r="J100" s="18"/>
      <c r="K100" s="18"/>
      <c r="L100" s="18"/>
    </row>
    <row r="101" spans="1:12" ht="15.5" x14ac:dyDescent="0.35">
      <c r="A101" s="14">
        <v>100</v>
      </c>
      <c r="B101" s="13">
        <v>0</v>
      </c>
      <c r="C101" s="13">
        <v>0</v>
      </c>
      <c r="D101" s="13">
        <v>1</v>
      </c>
      <c r="E101" s="13">
        <v>1</v>
      </c>
      <c r="F101" s="13">
        <v>1</v>
      </c>
      <c r="G101" s="13">
        <v>0</v>
      </c>
      <c r="H101" s="13">
        <v>0</v>
      </c>
      <c r="I101" s="19">
        <f t="shared" si="1"/>
        <v>0.439</v>
      </c>
      <c r="J101" s="18"/>
      <c r="K101" s="18"/>
      <c r="L101" s="18"/>
    </row>
    <row r="102" spans="1:12" ht="15.5" x14ac:dyDescent="0.35">
      <c r="A102" s="14">
        <v>101</v>
      </c>
      <c r="B102" s="13">
        <v>0</v>
      </c>
      <c r="C102" s="13">
        <v>0</v>
      </c>
      <c r="D102" s="13">
        <v>1</v>
      </c>
      <c r="E102" s="13">
        <v>1</v>
      </c>
      <c r="F102" s="13">
        <v>0</v>
      </c>
      <c r="G102" s="13">
        <v>1</v>
      </c>
      <c r="H102" s="13">
        <v>1</v>
      </c>
      <c r="I102" s="19">
        <f t="shared" si="1"/>
        <v>0.38200000000000001</v>
      </c>
      <c r="J102" s="18"/>
      <c r="K102" s="18"/>
      <c r="L102" s="18"/>
    </row>
    <row r="103" spans="1:12" ht="15.5" x14ac:dyDescent="0.35">
      <c r="A103" s="14">
        <v>102</v>
      </c>
      <c r="B103" s="13">
        <v>0</v>
      </c>
      <c r="C103" s="13">
        <v>0</v>
      </c>
      <c r="D103" s="13">
        <v>1</v>
      </c>
      <c r="E103" s="13">
        <v>1</v>
      </c>
      <c r="F103" s="13">
        <v>0</v>
      </c>
      <c r="G103" s="13">
        <v>1</v>
      </c>
      <c r="H103" s="13">
        <v>0</v>
      </c>
      <c r="I103" s="19">
        <f t="shared" si="1"/>
        <v>0.432</v>
      </c>
      <c r="J103" s="18"/>
      <c r="K103" s="18"/>
      <c r="L103" s="18"/>
    </row>
    <row r="104" spans="1:12" ht="15.5" x14ac:dyDescent="0.35">
      <c r="A104" s="14">
        <v>103</v>
      </c>
      <c r="B104" s="13">
        <v>0</v>
      </c>
      <c r="C104" s="13">
        <v>0</v>
      </c>
      <c r="D104" s="13">
        <v>1</v>
      </c>
      <c r="E104" s="13">
        <v>1</v>
      </c>
      <c r="F104" s="13">
        <v>0</v>
      </c>
      <c r="G104" s="13">
        <v>0</v>
      </c>
      <c r="H104" s="13">
        <v>1</v>
      </c>
      <c r="I104" s="19">
        <f t="shared" si="1"/>
        <v>0.41199999999999998</v>
      </c>
      <c r="J104" s="18"/>
      <c r="K104" s="18"/>
      <c r="L104" s="18"/>
    </row>
    <row r="105" spans="1:12" ht="15.5" x14ac:dyDescent="0.35">
      <c r="A105" s="14">
        <v>104</v>
      </c>
      <c r="B105" s="13">
        <v>0</v>
      </c>
      <c r="C105" s="13">
        <v>0</v>
      </c>
      <c r="D105" s="13">
        <v>1</v>
      </c>
      <c r="E105" s="13">
        <v>1</v>
      </c>
      <c r="F105" s="13">
        <v>0</v>
      </c>
      <c r="G105" s="13">
        <v>0</v>
      </c>
      <c r="H105" s="13">
        <v>0</v>
      </c>
      <c r="I105" s="19">
        <f t="shared" si="1"/>
        <v>0.46300000000000002</v>
      </c>
      <c r="J105" s="18"/>
      <c r="K105" s="18"/>
      <c r="L105" s="18"/>
    </row>
    <row r="106" spans="1:12" ht="15.5" x14ac:dyDescent="0.35">
      <c r="A106" s="14">
        <v>105</v>
      </c>
      <c r="B106" s="13">
        <v>0</v>
      </c>
      <c r="C106" s="13">
        <v>0</v>
      </c>
      <c r="D106" s="13">
        <v>1</v>
      </c>
      <c r="E106" s="13">
        <v>0</v>
      </c>
      <c r="F106" s="13">
        <v>1</v>
      </c>
      <c r="G106" s="13">
        <v>1</v>
      </c>
      <c r="H106" s="13">
        <v>1</v>
      </c>
      <c r="I106" s="19">
        <f t="shared" si="1"/>
        <v>0.38200000000000001</v>
      </c>
      <c r="J106" s="18"/>
      <c r="K106" s="18"/>
      <c r="L106" s="18"/>
    </row>
    <row r="107" spans="1:12" ht="15.5" x14ac:dyDescent="0.35">
      <c r="A107" s="14">
        <v>106</v>
      </c>
      <c r="B107" s="13">
        <v>0</v>
      </c>
      <c r="C107" s="13">
        <v>0</v>
      </c>
      <c r="D107" s="13">
        <v>1</v>
      </c>
      <c r="E107" s="13">
        <v>0</v>
      </c>
      <c r="F107" s="13">
        <v>1</v>
      </c>
      <c r="G107" s="13">
        <v>1</v>
      </c>
      <c r="H107" s="13">
        <v>0</v>
      </c>
      <c r="I107" s="19">
        <f t="shared" si="1"/>
        <v>0.432</v>
      </c>
      <c r="J107" s="18"/>
      <c r="K107" s="18"/>
      <c r="L107" s="18"/>
    </row>
    <row r="108" spans="1:12" ht="15.5" x14ac:dyDescent="0.35">
      <c r="A108" s="14">
        <v>107</v>
      </c>
      <c r="B108" s="13">
        <v>0</v>
      </c>
      <c r="C108" s="13">
        <v>0</v>
      </c>
      <c r="D108" s="13">
        <v>1</v>
      </c>
      <c r="E108" s="13">
        <v>0</v>
      </c>
      <c r="F108" s="13">
        <v>1</v>
      </c>
      <c r="G108" s="13">
        <v>0</v>
      </c>
      <c r="H108" s="13">
        <v>1</v>
      </c>
      <c r="I108" s="19">
        <f t="shared" si="1"/>
        <v>0.41199999999999998</v>
      </c>
      <c r="J108" s="18"/>
      <c r="K108" s="18"/>
      <c r="L108" s="18"/>
    </row>
    <row r="109" spans="1:12" ht="15.5" x14ac:dyDescent="0.35">
      <c r="A109" s="14">
        <v>108</v>
      </c>
      <c r="B109" s="13">
        <v>0</v>
      </c>
      <c r="C109" s="13">
        <v>0</v>
      </c>
      <c r="D109" s="13">
        <v>1</v>
      </c>
      <c r="E109" s="13">
        <v>0</v>
      </c>
      <c r="F109" s="13">
        <v>1</v>
      </c>
      <c r="G109" s="13">
        <v>0</v>
      </c>
      <c r="H109" s="13">
        <v>0</v>
      </c>
      <c r="I109" s="19">
        <f t="shared" si="1"/>
        <v>0.46300000000000002</v>
      </c>
      <c r="J109" s="18"/>
      <c r="K109" s="18"/>
      <c r="L109" s="18"/>
    </row>
    <row r="110" spans="1:12" ht="15.5" x14ac:dyDescent="0.35">
      <c r="A110" s="14">
        <v>109</v>
      </c>
      <c r="B110" s="13">
        <v>0</v>
      </c>
      <c r="C110" s="13">
        <v>0</v>
      </c>
      <c r="D110" s="13">
        <v>1</v>
      </c>
      <c r="E110" s="13">
        <v>0</v>
      </c>
      <c r="F110" s="13">
        <v>0</v>
      </c>
      <c r="G110" s="13">
        <v>1</v>
      </c>
      <c r="H110" s="13">
        <v>1</v>
      </c>
      <c r="I110" s="19">
        <f t="shared" si="1"/>
        <v>0.40500000000000003</v>
      </c>
      <c r="J110" s="18"/>
      <c r="K110" s="18"/>
      <c r="L110" s="18"/>
    </row>
    <row r="111" spans="1:12" ht="15.5" x14ac:dyDescent="0.35">
      <c r="A111" s="14">
        <v>110</v>
      </c>
      <c r="B111" s="13">
        <v>0</v>
      </c>
      <c r="C111" s="13">
        <v>0</v>
      </c>
      <c r="D111" s="13">
        <v>1</v>
      </c>
      <c r="E111" s="13">
        <v>0</v>
      </c>
      <c r="F111" s="13">
        <v>0</v>
      </c>
      <c r="G111" s="13">
        <v>1</v>
      </c>
      <c r="H111" s="13">
        <v>0</v>
      </c>
      <c r="I111" s="19">
        <f t="shared" si="1"/>
        <v>0.45600000000000002</v>
      </c>
      <c r="J111" s="18"/>
      <c r="K111" s="18"/>
      <c r="L111" s="18"/>
    </row>
    <row r="112" spans="1:12" ht="15.5" x14ac:dyDescent="0.35">
      <c r="A112" s="14">
        <v>111</v>
      </c>
      <c r="B112" s="13">
        <v>0</v>
      </c>
      <c r="C112" s="13">
        <v>0</v>
      </c>
      <c r="D112" s="13">
        <v>1</v>
      </c>
      <c r="E112" s="13">
        <v>0</v>
      </c>
      <c r="F112" s="13">
        <v>0</v>
      </c>
      <c r="G112" s="13">
        <v>0</v>
      </c>
      <c r="H112" s="13">
        <v>1</v>
      </c>
      <c r="I112" s="19">
        <f t="shared" si="1"/>
        <v>0.436</v>
      </c>
      <c r="J112" s="18"/>
      <c r="K112" s="18"/>
      <c r="L112" s="18"/>
    </row>
    <row r="113" spans="1:12" ht="15.5" x14ac:dyDescent="0.35">
      <c r="A113" s="14">
        <v>112</v>
      </c>
      <c r="B113" s="13">
        <v>0</v>
      </c>
      <c r="C113" s="13">
        <v>0</v>
      </c>
      <c r="D113" s="13">
        <v>1</v>
      </c>
      <c r="E113" s="13">
        <v>0</v>
      </c>
      <c r="F113" s="13">
        <v>0</v>
      </c>
      <c r="G113" s="13">
        <v>0</v>
      </c>
      <c r="H113" s="13">
        <v>0</v>
      </c>
      <c r="I113" s="19">
        <f t="shared" si="1"/>
        <v>0.48799999999999999</v>
      </c>
      <c r="J113" s="18"/>
      <c r="K113" s="18"/>
      <c r="L113" s="18"/>
    </row>
    <row r="114" spans="1:12" ht="15.5" x14ac:dyDescent="0.35">
      <c r="A114" s="14">
        <v>113</v>
      </c>
      <c r="B114" s="13">
        <v>0</v>
      </c>
      <c r="C114" s="13">
        <v>0</v>
      </c>
      <c r="D114" s="13">
        <v>0</v>
      </c>
      <c r="E114" s="13">
        <v>1</v>
      </c>
      <c r="F114" s="13">
        <v>1</v>
      </c>
      <c r="G114" s="13">
        <v>1</v>
      </c>
      <c r="H114" s="13">
        <v>1</v>
      </c>
      <c r="I114" s="19">
        <f t="shared" si="1"/>
        <v>0.372</v>
      </c>
      <c r="J114" s="18"/>
      <c r="K114" s="18"/>
      <c r="L114" s="18"/>
    </row>
    <row r="115" spans="1:12" ht="15.5" x14ac:dyDescent="0.35">
      <c r="A115" s="14">
        <v>114</v>
      </c>
      <c r="B115" s="13">
        <v>0</v>
      </c>
      <c r="C115" s="13">
        <v>0</v>
      </c>
      <c r="D115" s="13">
        <v>0</v>
      </c>
      <c r="E115" s="13">
        <v>1</v>
      </c>
      <c r="F115" s="13">
        <v>1</v>
      </c>
      <c r="G115" s="13">
        <v>1</v>
      </c>
      <c r="H115" s="13">
        <v>0</v>
      </c>
      <c r="I115" s="19">
        <f t="shared" si="1"/>
        <v>0.42099999999999999</v>
      </c>
      <c r="J115" s="18"/>
      <c r="K115" s="18"/>
      <c r="L115" s="18"/>
    </row>
    <row r="116" spans="1:12" ht="15.5" x14ac:dyDescent="0.35">
      <c r="A116" s="14">
        <v>115</v>
      </c>
      <c r="B116" s="13">
        <v>0</v>
      </c>
      <c r="C116" s="13">
        <v>0</v>
      </c>
      <c r="D116" s="13">
        <v>0</v>
      </c>
      <c r="E116" s="13">
        <v>1</v>
      </c>
      <c r="F116" s="13">
        <v>1</v>
      </c>
      <c r="G116" s="13">
        <v>0</v>
      </c>
      <c r="H116" s="13">
        <v>1</v>
      </c>
      <c r="I116" s="19">
        <f t="shared" si="1"/>
        <v>0.40200000000000002</v>
      </c>
      <c r="J116" s="18"/>
      <c r="K116" s="18"/>
      <c r="L116" s="18"/>
    </row>
    <row r="117" spans="1:12" ht="15.5" x14ac:dyDescent="0.35">
      <c r="A117" s="14">
        <v>116</v>
      </c>
      <c r="B117" s="13">
        <v>0</v>
      </c>
      <c r="C117" s="13">
        <v>0</v>
      </c>
      <c r="D117" s="13">
        <v>0</v>
      </c>
      <c r="E117" s="13">
        <v>1</v>
      </c>
      <c r="F117" s="13">
        <v>1</v>
      </c>
      <c r="G117" s="13">
        <v>0</v>
      </c>
      <c r="H117" s="13">
        <v>0</v>
      </c>
      <c r="I117" s="19">
        <f t="shared" si="1"/>
        <v>0.45200000000000001</v>
      </c>
      <c r="J117" s="18"/>
      <c r="K117" s="18"/>
      <c r="L117" s="18"/>
    </row>
    <row r="118" spans="1:12" ht="15.5" x14ac:dyDescent="0.35">
      <c r="A118" s="14">
        <v>117</v>
      </c>
      <c r="B118" s="13">
        <v>0</v>
      </c>
      <c r="C118" s="13">
        <v>0</v>
      </c>
      <c r="D118" s="13">
        <v>0</v>
      </c>
      <c r="E118" s="13">
        <v>1</v>
      </c>
      <c r="F118" s="13">
        <v>0</v>
      </c>
      <c r="G118" s="13">
        <v>1</v>
      </c>
      <c r="H118" s="13">
        <v>1</v>
      </c>
      <c r="I118" s="19">
        <f t="shared" si="1"/>
        <v>0.39500000000000002</v>
      </c>
      <c r="J118" s="18"/>
      <c r="K118" s="18"/>
      <c r="L118" s="18"/>
    </row>
    <row r="119" spans="1:12" ht="15.5" x14ac:dyDescent="0.35">
      <c r="A119" s="14">
        <v>118</v>
      </c>
      <c r="B119" s="13">
        <v>0</v>
      </c>
      <c r="C119" s="13">
        <v>0</v>
      </c>
      <c r="D119" s="13">
        <v>0</v>
      </c>
      <c r="E119" s="13">
        <v>1</v>
      </c>
      <c r="F119" s="13">
        <v>0</v>
      </c>
      <c r="G119" s="13">
        <v>1</v>
      </c>
      <c r="H119" s="13">
        <v>0</v>
      </c>
      <c r="I119" s="19">
        <f t="shared" si="1"/>
        <v>0.44500000000000001</v>
      </c>
      <c r="J119" s="18"/>
      <c r="K119" s="18"/>
      <c r="L119" s="18"/>
    </row>
    <row r="120" spans="1:12" ht="15.5" x14ac:dyDescent="0.35">
      <c r="A120" s="14">
        <v>119</v>
      </c>
      <c r="B120" s="13">
        <v>0</v>
      </c>
      <c r="C120" s="13">
        <v>0</v>
      </c>
      <c r="D120" s="13">
        <v>0</v>
      </c>
      <c r="E120" s="13">
        <v>1</v>
      </c>
      <c r="F120" s="13">
        <v>0</v>
      </c>
      <c r="G120" s="13">
        <v>0</v>
      </c>
      <c r="H120" s="13">
        <v>1</v>
      </c>
      <c r="I120" s="19">
        <f t="shared" si="1"/>
        <v>0.42599999999999999</v>
      </c>
      <c r="J120" s="18"/>
      <c r="K120" s="18"/>
      <c r="L120" s="18"/>
    </row>
    <row r="121" spans="1:12" ht="15.5" x14ac:dyDescent="0.35">
      <c r="A121" s="14">
        <v>120</v>
      </c>
      <c r="B121" s="13">
        <v>0</v>
      </c>
      <c r="C121" s="13">
        <v>0</v>
      </c>
      <c r="D121" s="13">
        <v>0</v>
      </c>
      <c r="E121" s="13">
        <v>1</v>
      </c>
      <c r="F121" s="13">
        <v>0</v>
      </c>
      <c r="G121" s="13">
        <v>0</v>
      </c>
      <c r="H121" s="13">
        <v>0</v>
      </c>
      <c r="I121" s="19">
        <f t="shared" si="1"/>
        <v>0.47699999999999998</v>
      </c>
      <c r="J121" s="18"/>
      <c r="K121" s="18"/>
      <c r="L121" s="18"/>
    </row>
    <row r="122" spans="1:12" ht="15.5" x14ac:dyDescent="0.35">
      <c r="A122" s="14">
        <v>121</v>
      </c>
      <c r="B122" s="13">
        <v>0</v>
      </c>
      <c r="C122" s="13">
        <v>0</v>
      </c>
      <c r="D122" s="13">
        <v>0</v>
      </c>
      <c r="E122" s="13">
        <v>0</v>
      </c>
      <c r="F122" s="13">
        <v>1</v>
      </c>
      <c r="G122" s="13">
        <v>1</v>
      </c>
      <c r="H122" s="13">
        <v>1</v>
      </c>
      <c r="I122" s="19">
        <f t="shared" si="1"/>
        <v>0.39500000000000002</v>
      </c>
      <c r="J122" s="18"/>
      <c r="K122" s="18"/>
      <c r="L122" s="18"/>
    </row>
    <row r="123" spans="1:12" ht="15.5" x14ac:dyDescent="0.35">
      <c r="A123" s="14">
        <v>122</v>
      </c>
      <c r="B123" s="13">
        <v>0</v>
      </c>
      <c r="C123" s="13">
        <v>0</v>
      </c>
      <c r="D123" s="13">
        <v>0</v>
      </c>
      <c r="E123" s="13">
        <v>0</v>
      </c>
      <c r="F123" s="13">
        <v>1</v>
      </c>
      <c r="G123" s="13">
        <v>1</v>
      </c>
      <c r="H123" s="13">
        <v>0</v>
      </c>
      <c r="I123" s="19">
        <f t="shared" si="1"/>
        <v>0.44500000000000001</v>
      </c>
      <c r="J123" s="18"/>
      <c r="K123" s="18"/>
      <c r="L123" s="18"/>
    </row>
    <row r="124" spans="1:12" ht="15.5" x14ac:dyDescent="0.35">
      <c r="A124" s="14">
        <v>123</v>
      </c>
      <c r="B124" s="13">
        <v>0</v>
      </c>
      <c r="C124" s="13">
        <v>0</v>
      </c>
      <c r="D124" s="13">
        <v>0</v>
      </c>
      <c r="E124" s="13">
        <v>0</v>
      </c>
      <c r="F124" s="13">
        <v>1</v>
      </c>
      <c r="G124" s="13">
        <v>0</v>
      </c>
      <c r="H124" s="13">
        <v>1</v>
      </c>
      <c r="I124" s="19">
        <f t="shared" si="1"/>
        <v>0.42499999999999999</v>
      </c>
      <c r="J124" s="18"/>
      <c r="K124" s="18"/>
      <c r="L124" s="18"/>
    </row>
    <row r="125" spans="1:12" ht="15.5" x14ac:dyDescent="0.35">
      <c r="A125" s="14">
        <v>124</v>
      </c>
      <c r="B125" s="13">
        <v>0</v>
      </c>
      <c r="C125" s="13">
        <v>0</v>
      </c>
      <c r="D125" s="13">
        <v>0</v>
      </c>
      <c r="E125" s="13">
        <v>0</v>
      </c>
      <c r="F125" s="13">
        <v>1</v>
      </c>
      <c r="G125" s="13">
        <v>0</v>
      </c>
      <c r="H125" s="13">
        <v>0</v>
      </c>
      <c r="I125" s="19">
        <f t="shared" si="1"/>
        <v>0.47699999999999998</v>
      </c>
      <c r="J125" s="18"/>
      <c r="K125" s="18"/>
      <c r="L125" s="18"/>
    </row>
    <row r="126" spans="1:12" ht="15.5" x14ac:dyDescent="0.35">
      <c r="A126" s="14">
        <v>125</v>
      </c>
      <c r="B126" s="13">
        <v>0</v>
      </c>
      <c r="C126" s="13">
        <v>0</v>
      </c>
      <c r="D126" s="13">
        <v>0</v>
      </c>
      <c r="E126" s="13">
        <v>0</v>
      </c>
      <c r="F126" s="13">
        <v>0</v>
      </c>
      <c r="G126" s="13">
        <v>1</v>
      </c>
      <c r="H126" s="13">
        <v>1</v>
      </c>
      <c r="I126" s="19">
        <f t="shared" si="1"/>
        <v>0.41899999999999998</v>
      </c>
      <c r="J126" s="18"/>
      <c r="K126" s="18"/>
      <c r="L126" s="18"/>
    </row>
    <row r="127" spans="1:12" ht="15.5" x14ac:dyDescent="0.35">
      <c r="A127" s="14">
        <v>126</v>
      </c>
      <c r="B127" s="13">
        <v>0</v>
      </c>
      <c r="C127" s="13">
        <v>0</v>
      </c>
      <c r="D127" s="13">
        <v>0</v>
      </c>
      <c r="E127" s="13">
        <v>0</v>
      </c>
      <c r="F127" s="13">
        <v>0</v>
      </c>
      <c r="G127" s="13">
        <v>1</v>
      </c>
      <c r="H127" s="13">
        <v>0</v>
      </c>
      <c r="I127" s="19">
        <f t="shared" si="1"/>
        <v>0.47</v>
      </c>
      <c r="J127" s="18"/>
      <c r="K127" s="18"/>
      <c r="L127" s="18"/>
    </row>
    <row r="128" spans="1:12" ht="15.5" x14ac:dyDescent="0.35">
      <c r="A128" s="14">
        <v>127</v>
      </c>
      <c r="B128" s="13">
        <v>0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1</v>
      </c>
      <c r="I128" s="19">
        <f t="shared" si="1"/>
        <v>0.45</v>
      </c>
      <c r="J128" s="18"/>
      <c r="K128" s="18"/>
      <c r="L128" s="18"/>
    </row>
    <row r="129" spans="1:12" ht="15.5" x14ac:dyDescent="0.35">
      <c r="A129" s="14">
        <v>128</v>
      </c>
      <c r="B129" s="13">
        <v>0</v>
      </c>
      <c r="C129" s="13"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9">
        <f t="shared" si="1"/>
        <v>0.501</v>
      </c>
      <c r="J129" s="18"/>
      <c r="K129" s="18"/>
      <c r="L129" s="18"/>
    </row>
    <row r="130" spans="1:12" x14ac:dyDescent="0.35">
      <c r="A130" s="11"/>
    </row>
    <row r="131" spans="1:12" x14ac:dyDescent="0.35">
      <c r="A131" s="11"/>
    </row>
    <row r="132" spans="1:12" x14ac:dyDescent="0.35">
      <c r="A132" s="11"/>
    </row>
    <row r="133" spans="1:12" x14ac:dyDescent="0.35">
      <c r="A133" s="11"/>
    </row>
    <row r="134" spans="1:12" x14ac:dyDescent="0.35">
      <c r="A134" s="11"/>
    </row>
    <row r="135" spans="1:12" x14ac:dyDescent="0.35">
      <c r="A135" s="11"/>
    </row>
    <row r="136" spans="1:12" x14ac:dyDescent="0.35">
      <c r="A136" s="11"/>
    </row>
    <row r="137" spans="1:12" x14ac:dyDescent="0.35">
      <c r="A137" s="11"/>
    </row>
    <row r="138" spans="1:12" x14ac:dyDescent="0.35">
      <c r="A138" s="11"/>
    </row>
    <row r="139" spans="1:12" x14ac:dyDescent="0.35">
      <c r="A139" s="11"/>
    </row>
    <row r="140" spans="1:12" x14ac:dyDescent="0.35">
      <c r="A140" s="11"/>
    </row>
    <row r="141" spans="1:12" x14ac:dyDescent="0.35">
      <c r="A141" s="11"/>
    </row>
    <row r="142" spans="1:12" x14ac:dyDescent="0.35">
      <c r="A142" s="11"/>
    </row>
    <row r="143" spans="1:12" x14ac:dyDescent="0.35">
      <c r="A143" s="11"/>
    </row>
    <row r="144" spans="1:12" x14ac:dyDescent="0.35">
      <c r="A144" s="11"/>
    </row>
    <row r="145" spans="1:1" x14ac:dyDescent="0.35">
      <c r="A145" s="11"/>
    </row>
    <row r="146" spans="1:1" x14ac:dyDescent="0.35">
      <c r="A146" s="11"/>
    </row>
    <row r="147" spans="1:1" x14ac:dyDescent="0.35">
      <c r="A147" s="11"/>
    </row>
    <row r="148" spans="1:1" x14ac:dyDescent="0.35">
      <c r="A148" s="11"/>
    </row>
    <row r="149" spans="1:1" x14ac:dyDescent="0.35">
      <c r="A149" s="11"/>
    </row>
    <row r="150" spans="1:1" x14ac:dyDescent="0.35">
      <c r="A150" s="11"/>
    </row>
    <row r="151" spans="1:1" x14ac:dyDescent="0.35">
      <c r="A151" s="11"/>
    </row>
    <row r="152" spans="1:1" x14ac:dyDescent="0.35">
      <c r="A152" s="11"/>
    </row>
    <row r="153" spans="1:1" x14ac:dyDescent="0.35">
      <c r="A153" s="11"/>
    </row>
    <row r="154" spans="1:1" x14ac:dyDescent="0.35">
      <c r="A154" s="11"/>
    </row>
    <row r="155" spans="1:1" x14ac:dyDescent="0.35">
      <c r="A155" s="11"/>
    </row>
    <row r="156" spans="1:1" x14ac:dyDescent="0.35">
      <c r="A156" s="11"/>
    </row>
    <row r="157" spans="1:1" x14ac:dyDescent="0.35">
      <c r="A157" s="11"/>
    </row>
    <row r="158" spans="1:1" x14ac:dyDescent="0.35">
      <c r="A158" s="11"/>
    </row>
    <row r="159" spans="1:1" x14ac:dyDescent="0.35">
      <c r="A159" s="11"/>
    </row>
    <row r="160" spans="1:1" x14ac:dyDescent="0.35">
      <c r="A160" s="11"/>
    </row>
    <row r="161" spans="1:1" x14ac:dyDescent="0.35">
      <c r="A161" s="11"/>
    </row>
    <row r="162" spans="1:1" x14ac:dyDescent="0.35">
      <c r="A162" s="11"/>
    </row>
    <row r="163" spans="1:1" x14ac:dyDescent="0.35">
      <c r="A163" s="11"/>
    </row>
    <row r="164" spans="1:1" x14ac:dyDescent="0.35">
      <c r="A164" s="11"/>
    </row>
    <row r="165" spans="1:1" x14ac:dyDescent="0.35">
      <c r="A165" s="11"/>
    </row>
    <row r="166" spans="1:1" x14ac:dyDescent="0.35">
      <c r="A166" s="11"/>
    </row>
    <row r="167" spans="1:1" x14ac:dyDescent="0.35">
      <c r="A167" s="11"/>
    </row>
    <row r="168" spans="1:1" x14ac:dyDescent="0.35">
      <c r="A168" s="11"/>
    </row>
    <row r="169" spans="1:1" x14ac:dyDescent="0.35">
      <c r="A169" s="11"/>
    </row>
    <row r="170" spans="1:1" x14ac:dyDescent="0.35">
      <c r="A170" s="11"/>
    </row>
    <row r="171" spans="1:1" x14ac:dyDescent="0.35">
      <c r="A171" s="11"/>
    </row>
    <row r="172" spans="1:1" x14ac:dyDescent="0.35">
      <c r="A172" s="11"/>
    </row>
    <row r="173" spans="1:1" x14ac:dyDescent="0.35">
      <c r="A173" s="11"/>
    </row>
    <row r="174" spans="1:1" x14ac:dyDescent="0.35">
      <c r="A174" s="11"/>
    </row>
    <row r="175" spans="1:1" x14ac:dyDescent="0.35">
      <c r="A175" s="11"/>
    </row>
    <row r="176" spans="1:1" x14ac:dyDescent="0.35">
      <c r="A176" s="11"/>
    </row>
    <row r="177" spans="1:1" x14ac:dyDescent="0.35">
      <c r="A177" s="11"/>
    </row>
    <row r="178" spans="1:1" x14ac:dyDescent="0.35">
      <c r="A178" s="11"/>
    </row>
    <row r="179" spans="1:1" x14ac:dyDescent="0.35">
      <c r="A179" s="11"/>
    </row>
    <row r="180" spans="1:1" x14ac:dyDescent="0.35">
      <c r="A180" s="11"/>
    </row>
    <row r="181" spans="1:1" x14ac:dyDescent="0.35">
      <c r="A181" s="11"/>
    </row>
    <row r="182" spans="1:1" x14ac:dyDescent="0.35">
      <c r="A182" s="11"/>
    </row>
    <row r="183" spans="1:1" x14ac:dyDescent="0.35">
      <c r="A183" s="11"/>
    </row>
    <row r="184" spans="1:1" x14ac:dyDescent="0.35">
      <c r="A184" s="11"/>
    </row>
    <row r="185" spans="1:1" x14ac:dyDescent="0.35">
      <c r="A185" s="11"/>
    </row>
    <row r="186" spans="1:1" x14ac:dyDescent="0.35">
      <c r="A186" s="11"/>
    </row>
    <row r="187" spans="1:1" x14ac:dyDescent="0.35">
      <c r="A187" s="11"/>
    </row>
    <row r="188" spans="1:1" x14ac:dyDescent="0.35">
      <c r="A188" s="11"/>
    </row>
    <row r="189" spans="1:1" x14ac:dyDescent="0.35">
      <c r="A189" s="11"/>
    </row>
    <row r="190" spans="1:1" x14ac:dyDescent="0.35">
      <c r="A190" s="11"/>
    </row>
    <row r="191" spans="1:1" x14ac:dyDescent="0.35">
      <c r="A191" s="11"/>
    </row>
    <row r="192" spans="1:1" x14ac:dyDescent="0.35">
      <c r="A192" s="11"/>
    </row>
    <row r="193" spans="1:1" x14ac:dyDescent="0.35">
      <c r="A193" s="11"/>
    </row>
    <row r="194" spans="1:1" x14ac:dyDescent="0.35">
      <c r="A194" s="11"/>
    </row>
    <row r="195" spans="1:1" x14ac:dyDescent="0.35">
      <c r="A195" s="11"/>
    </row>
    <row r="196" spans="1:1" x14ac:dyDescent="0.35">
      <c r="A196" s="11"/>
    </row>
    <row r="197" spans="1:1" x14ac:dyDescent="0.35">
      <c r="A197" s="11"/>
    </row>
    <row r="198" spans="1:1" x14ac:dyDescent="0.35">
      <c r="A198" s="11"/>
    </row>
    <row r="199" spans="1:1" x14ac:dyDescent="0.35">
      <c r="A199" s="11"/>
    </row>
    <row r="200" spans="1:1" x14ac:dyDescent="0.35">
      <c r="A200" s="11"/>
    </row>
    <row r="201" spans="1:1" x14ac:dyDescent="0.35">
      <c r="A201" s="11"/>
    </row>
    <row r="202" spans="1:1" x14ac:dyDescent="0.35">
      <c r="A202" s="11"/>
    </row>
    <row r="203" spans="1:1" x14ac:dyDescent="0.35">
      <c r="A203" s="11"/>
    </row>
    <row r="204" spans="1:1" x14ac:dyDescent="0.35">
      <c r="A204" s="11"/>
    </row>
    <row r="205" spans="1:1" x14ac:dyDescent="0.35">
      <c r="A205" s="11"/>
    </row>
    <row r="206" spans="1:1" x14ac:dyDescent="0.35">
      <c r="A206" s="11"/>
    </row>
    <row r="207" spans="1:1" x14ac:dyDescent="0.35">
      <c r="A207" s="11"/>
    </row>
    <row r="208" spans="1:1" x14ac:dyDescent="0.35">
      <c r="A208" s="11"/>
    </row>
    <row r="209" spans="1:1" x14ac:dyDescent="0.35">
      <c r="A209" s="11"/>
    </row>
    <row r="210" spans="1:1" x14ac:dyDescent="0.35">
      <c r="A210" s="11"/>
    </row>
    <row r="211" spans="1:1" x14ac:dyDescent="0.35">
      <c r="A211" s="11"/>
    </row>
    <row r="212" spans="1:1" x14ac:dyDescent="0.35">
      <c r="A212" s="11"/>
    </row>
    <row r="213" spans="1:1" x14ac:dyDescent="0.35">
      <c r="A213" s="11"/>
    </row>
    <row r="214" spans="1:1" x14ac:dyDescent="0.35">
      <c r="A214" s="11"/>
    </row>
    <row r="215" spans="1:1" x14ac:dyDescent="0.35">
      <c r="A215" s="11"/>
    </row>
    <row r="216" spans="1:1" x14ac:dyDescent="0.35">
      <c r="A216" s="11"/>
    </row>
    <row r="217" spans="1:1" x14ac:dyDescent="0.35">
      <c r="A217" s="11"/>
    </row>
    <row r="218" spans="1:1" x14ac:dyDescent="0.35">
      <c r="A218" s="11"/>
    </row>
    <row r="219" spans="1:1" x14ac:dyDescent="0.35">
      <c r="A219" s="11"/>
    </row>
    <row r="220" spans="1:1" x14ac:dyDescent="0.35">
      <c r="A220" s="11"/>
    </row>
    <row r="221" spans="1:1" x14ac:dyDescent="0.35">
      <c r="A221" s="11"/>
    </row>
    <row r="222" spans="1:1" x14ac:dyDescent="0.35">
      <c r="A222" s="11"/>
    </row>
    <row r="223" spans="1:1" x14ac:dyDescent="0.35">
      <c r="A223" s="11"/>
    </row>
    <row r="224" spans="1:1" x14ac:dyDescent="0.35">
      <c r="A224" s="11"/>
    </row>
    <row r="225" spans="1:1" x14ac:dyDescent="0.35">
      <c r="A225" s="11"/>
    </row>
    <row r="226" spans="1:1" x14ac:dyDescent="0.35">
      <c r="A226" s="11"/>
    </row>
    <row r="227" spans="1:1" x14ac:dyDescent="0.35">
      <c r="A227" s="11"/>
    </row>
    <row r="228" spans="1:1" x14ac:dyDescent="0.35">
      <c r="A228" s="11"/>
    </row>
    <row r="229" spans="1:1" x14ac:dyDescent="0.35">
      <c r="A229" s="11"/>
    </row>
    <row r="230" spans="1:1" x14ac:dyDescent="0.35">
      <c r="A230" s="11"/>
    </row>
    <row r="231" spans="1:1" x14ac:dyDescent="0.35">
      <c r="A231" s="11"/>
    </row>
    <row r="232" spans="1:1" x14ac:dyDescent="0.35">
      <c r="A232" s="11"/>
    </row>
    <row r="233" spans="1:1" x14ac:dyDescent="0.35">
      <c r="A233" s="11"/>
    </row>
    <row r="234" spans="1:1" x14ac:dyDescent="0.35">
      <c r="A234" s="11"/>
    </row>
    <row r="235" spans="1:1" x14ac:dyDescent="0.35">
      <c r="A235" s="11"/>
    </row>
    <row r="236" spans="1:1" x14ac:dyDescent="0.35">
      <c r="A236" s="11"/>
    </row>
    <row r="237" spans="1:1" x14ac:dyDescent="0.35">
      <c r="A237" s="11"/>
    </row>
    <row r="238" spans="1:1" x14ac:dyDescent="0.35">
      <c r="A238" s="11"/>
    </row>
    <row r="239" spans="1:1" x14ac:dyDescent="0.35">
      <c r="A239" s="11"/>
    </row>
    <row r="240" spans="1:1" x14ac:dyDescent="0.35">
      <c r="A240" s="11"/>
    </row>
    <row r="241" spans="1:1" x14ac:dyDescent="0.35">
      <c r="A241" s="11"/>
    </row>
    <row r="242" spans="1:1" x14ac:dyDescent="0.35">
      <c r="A242" s="11"/>
    </row>
    <row r="243" spans="1:1" x14ac:dyDescent="0.35">
      <c r="A243" s="11"/>
    </row>
    <row r="244" spans="1:1" x14ac:dyDescent="0.35">
      <c r="A244" s="11"/>
    </row>
    <row r="245" spans="1:1" x14ac:dyDescent="0.35">
      <c r="A245" s="11"/>
    </row>
    <row r="246" spans="1:1" x14ac:dyDescent="0.35">
      <c r="A246" s="11"/>
    </row>
    <row r="247" spans="1:1" x14ac:dyDescent="0.35">
      <c r="A247" s="11"/>
    </row>
    <row r="248" spans="1:1" x14ac:dyDescent="0.35">
      <c r="A248" s="11"/>
    </row>
    <row r="249" spans="1:1" x14ac:dyDescent="0.35">
      <c r="A249" s="11"/>
    </row>
    <row r="250" spans="1:1" x14ac:dyDescent="0.35">
      <c r="A250" s="11"/>
    </row>
    <row r="251" spans="1:1" x14ac:dyDescent="0.35">
      <c r="A251" s="11"/>
    </row>
    <row r="252" spans="1:1" x14ac:dyDescent="0.35">
      <c r="A252" s="11"/>
    </row>
    <row r="253" spans="1:1" x14ac:dyDescent="0.35">
      <c r="A253" s="11"/>
    </row>
    <row r="254" spans="1:1" x14ac:dyDescent="0.35">
      <c r="A254" s="11"/>
    </row>
    <row r="255" spans="1:1" x14ac:dyDescent="0.35">
      <c r="A255" s="11"/>
    </row>
    <row r="256" spans="1:1" x14ac:dyDescent="0.35">
      <c r="A256" s="11"/>
    </row>
    <row r="257" spans="1:1" x14ac:dyDescent="0.35">
      <c r="A257" s="1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9F03C-239E-460E-911E-793DF5EB85E6}">
  <dimension ref="A1:G5"/>
  <sheetViews>
    <sheetView topLeftCell="B1" zoomScale="80" zoomScaleNormal="80" workbookViewId="0">
      <selection activeCell="E7" sqref="E7"/>
    </sheetView>
  </sheetViews>
  <sheetFormatPr defaultColWidth="8.90625" defaultRowHeight="15.5" x14ac:dyDescent="0.35"/>
  <cols>
    <col min="1" max="8" width="25.6328125" style="16" customWidth="1"/>
    <col min="9" max="16384" width="8.90625" style="16"/>
  </cols>
  <sheetData>
    <row r="1" spans="1:7" x14ac:dyDescent="0.35">
      <c r="A1" s="14" t="s">
        <v>25</v>
      </c>
      <c r="B1" s="17" t="s">
        <v>13</v>
      </c>
      <c r="C1" s="17" t="s">
        <v>16</v>
      </c>
      <c r="D1" s="17" t="s">
        <v>11</v>
      </c>
      <c r="F1" s="15"/>
      <c r="G1" s="17" t="s">
        <v>11</v>
      </c>
    </row>
    <row r="2" spans="1:7" x14ac:dyDescent="0.35">
      <c r="A2" s="14">
        <v>1</v>
      </c>
      <c r="B2" s="13">
        <v>1</v>
      </c>
      <c r="C2" s="13">
        <v>1</v>
      </c>
      <c r="D2" s="15">
        <f>ROUND(1/(1+EXP(-$G$2+(B2*$G$3)+(C2*$G$4))),3)</f>
        <v>0.45</v>
      </c>
      <c r="F2" s="17" t="s">
        <v>8</v>
      </c>
      <c r="G2" s="15">
        <v>5.0000000000000001E-3</v>
      </c>
    </row>
    <row r="3" spans="1:7" x14ac:dyDescent="0.35">
      <c r="A3" s="14">
        <v>2</v>
      </c>
      <c r="B3" s="13">
        <v>1</v>
      </c>
      <c r="C3" s="13">
        <v>0</v>
      </c>
      <c r="D3" s="15">
        <f>ROUND(1/(1+EXP(-$G$2+(B3*$G$3)+(C3*$G$4))),3)</f>
        <v>0.48499999999999999</v>
      </c>
      <c r="F3" s="17" t="s">
        <v>13</v>
      </c>
      <c r="G3" s="15">
        <v>6.5000000000000002E-2</v>
      </c>
    </row>
    <row r="4" spans="1:7" x14ac:dyDescent="0.35">
      <c r="A4" s="14">
        <v>3</v>
      </c>
      <c r="B4" s="13">
        <v>0</v>
      </c>
      <c r="C4" s="13">
        <v>1</v>
      </c>
      <c r="D4" s="15">
        <f>ROUND(1/(1+EXP(-$G$2+(B4*$G$3)+(C4*$G$4))),3)</f>
        <v>0.46600000000000003</v>
      </c>
      <c r="F4" s="17" t="s">
        <v>16</v>
      </c>
      <c r="G4" s="15">
        <v>0.14000000000000001</v>
      </c>
    </row>
    <row r="5" spans="1:7" x14ac:dyDescent="0.35">
      <c r="A5" s="14">
        <v>4</v>
      </c>
      <c r="B5" s="13">
        <v>0</v>
      </c>
      <c r="C5" s="13">
        <v>0</v>
      </c>
      <c r="D5" s="15">
        <f>ROUND(1/(1+EXP(-$G$2+(B5*$G$3)+(C5*$G$4))),3)</f>
        <v>0.501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B4349-C658-4203-A3FE-94E54B81CA36}">
  <dimension ref="A1:G6"/>
  <sheetViews>
    <sheetView zoomScale="80" zoomScaleNormal="80" workbookViewId="0">
      <selection activeCell="B1" sqref="B1"/>
    </sheetView>
  </sheetViews>
  <sheetFormatPr defaultRowHeight="15.5" x14ac:dyDescent="0.35"/>
  <cols>
    <col min="1" max="9" width="25.6328125" style="3" customWidth="1"/>
    <col min="10" max="16384" width="8.7265625" style="3"/>
  </cols>
  <sheetData>
    <row r="1" spans="1:7" x14ac:dyDescent="0.35">
      <c r="A1" s="14" t="s">
        <v>25</v>
      </c>
      <c r="B1" s="14" t="s">
        <v>27</v>
      </c>
      <c r="C1" s="17" t="s">
        <v>0</v>
      </c>
      <c r="D1" s="16"/>
      <c r="E1" s="15"/>
      <c r="F1" s="17" t="s">
        <v>0</v>
      </c>
      <c r="G1" s="16"/>
    </row>
    <row r="2" spans="1:7" x14ac:dyDescent="0.35">
      <c r="A2" s="14">
        <v>1</v>
      </c>
      <c r="B2" s="13">
        <v>1</v>
      </c>
      <c r="C2" s="15">
        <f>ROUND(1/(1+EXP(-$F$2)), 3)</f>
        <v>0.501</v>
      </c>
      <c r="D2" s="16"/>
      <c r="E2" s="17" t="s">
        <v>8</v>
      </c>
      <c r="F2" s="15">
        <v>6.0000000000000001E-3</v>
      </c>
      <c r="G2" s="16"/>
    </row>
    <row r="3" spans="1:7" x14ac:dyDescent="0.35">
      <c r="A3" s="14">
        <v>2</v>
      </c>
      <c r="B3" s="13">
        <v>0</v>
      </c>
      <c r="C3" s="15">
        <f>ROUND(1/(1+EXP(-$F$2)), 3)</f>
        <v>0.501</v>
      </c>
      <c r="D3" s="16"/>
      <c r="G3" s="16"/>
    </row>
    <row r="4" spans="1:7" x14ac:dyDescent="0.35">
      <c r="A4" s="16"/>
      <c r="B4" s="16"/>
      <c r="C4" s="16"/>
      <c r="D4" s="16"/>
      <c r="E4" s="16"/>
      <c r="F4" s="16"/>
      <c r="G4" s="16"/>
    </row>
    <row r="5" spans="1:7" x14ac:dyDescent="0.35">
      <c r="A5" s="16"/>
      <c r="B5" s="16"/>
      <c r="C5" s="16"/>
      <c r="D5" s="16"/>
      <c r="E5" s="16"/>
      <c r="F5" s="16"/>
      <c r="G5" s="16"/>
    </row>
    <row r="6" spans="1:7" x14ac:dyDescent="0.35">
      <c r="A6" s="16"/>
      <c r="B6" s="16"/>
      <c r="C6" s="16"/>
      <c r="D6" s="16"/>
      <c r="E6" s="16"/>
      <c r="F6" s="16"/>
      <c r="G6" s="16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1229B-638D-4418-B22B-08B9F8E1E254}">
  <dimension ref="A1:AA257"/>
  <sheetViews>
    <sheetView topLeftCell="D1" zoomScale="80" zoomScaleNormal="80" workbookViewId="0">
      <selection activeCell="F10" sqref="F10"/>
    </sheetView>
  </sheetViews>
  <sheetFormatPr defaultColWidth="8.90625" defaultRowHeight="15.5" x14ac:dyDescent="0.35"/>
  <cols>
    <col min="1" max="4" width="25.6328125" style="18" customWidth="1"/>
    <col min="5" max="5" width="25.6328125" style="21" customWidth="1"/>
    <col min="6" max="9" width="25.6328125" style="18" customWidth="1"/>
    <col min="10" max="10" width="12.08984375" style="18" bestFit="1" customWidth="1"/>
    <col min="11" max="11" width="12.453125" style="18" bestFit="1" customWidth="1"/>
    <col min="12" max="12" width="14.36328125" style="18" bestFit="1" customWidth="1"/>
    <col min="13" max="13" width="8" style="18" bestFit="1" customWidth="1"/>
    <col min="14" max="14" width="16.6328125" style="18" bestFit="1" customWidth="1"/>
    <col min="15" max="15" width="8.90625" style="18"/>
    <col min="16" max="16" width="16.81640625" style="18" bestFit="1" customWidth="1"/>
    <col min="17" max="17" width="11.90625" style="18" bestFit="1" customWidth="1"/>
    <col min="18" max="1992" width="8.90625" style="18"/>
    <col min="1993" max="1994" width="2.54296875" style="18" customWidth="1"/>
    <col min="1995" max="16384" width="8.90625" style="18"/>
  </cols>
  <sheetData>
    <row r="1" spans="1:27" x14ac:dyDescent="0.35">
      <c r="A1" s="14" t="s">
        <v>25</v>
      </c>
      <c r="B1" s="17" t="s">
        <v>6</v>
      </c>
      <c r="C1" s="17" t="s">
        <v>16</v>
      </c>
      <c r="D1" s="17" t="s">
        <v>21</v>
      </c>
      <c r="E1" s="17" t="s">
        <v>24</v>
      </c>
      <c r="F1" s="22"/>
      <c r="G1" s="15"/>
      <c r="H1" s="17" t="s">
        <v>24</v>
      </c>
      <c r="I1" s="22"/>
      <c r="J1" s="22"/>
      <c r="K1" s="22"/>
      <c r="L1" s="22"/>
      <c r="M1" s="22"/>
      <c r="N1" s="22"/>
      <c r="P1" s="22"/>
      <c r="Q1" s="22"/>
    </row>
    <row r="2" spans="1:27" x14ac:dyDescent="0.35">
      <c r="A2" s="14">
        <v>1</v>
      </c>
      <c r="B2" s="13">
        <v>1</v>
      </c>
      <c r="C2" s="13">
        <v>1</v>
      </c>
      <c r="D2" s="13">
        <v>1</v>
      </c>
      <c r="E2" s="19">
        <f t="shared" ref="E2:E9" si="0">ROUND(1/(1+EXP(-$H$2+(B2*$H$3)+(C2*$H$4)+(D2*$H$5))),3)</f>
        <v>0.35399999999999998</v>
      </c>
      <c r="G2" s="17" t="s">
        <v>8</v>
      </c>
      <c r="H2" s="15">
        <v>6.0000000000000001E-3</v>
      </c>
    </row>
    <row r="3" spans="1:27" x14ac:dyDescent="0.35">
      <c r="A3" s="14">
        <v>2</v>
      </c>
      <c r="B3" s="13">
        <v>1</v>
      </c>
      <c r="C3" s="13">
        <v>1</v>
      </c>
      <c r="D3" s="13">
        <v>0</v>
      </c>
      <c r="E3" s="19">
        <f t="shared" si="0"/>
        <v>0.40899999999999997</v>
      </c>
      <c r="G3" s="17" t="s">
        <v>6</v>
      </c>
      <c r="H3" s="15">
        <v>0.108</v>
      </c>
    </row>
    <row r="4" spans="1:27" x14ac:dyDescent="0.35">
      <c r="A4" s="14">
        <v>3</v>
      </c>
      <c r="B4" s="13">
        <v>1</v>
      </c>
      <c r="C4" s="13">
        <v>0</v>
      </c>
      <c r="D4" s="13">
        <v>1</v>
      </c>
      <c r="E4" s="19">
        <f t="shared" si="0"/>
        <v>0.41599999999999998</v>
      </c>
      <c r="G4" s="17" t="s">
        <v>16</v>
      </c>
      <c r="H4" s="15">
        <v>0.26500000000000001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</row>
    <row r="5" spans="1:27" x14ac:dyDescent="0.35">
      <c r="A5" s="14">
        <v>4</v>
      </c>
      <c r="B5" s="13">
        <v>1</v>
      </c>
      <c r="C5" s="13">
        <v>0</v>
      </c>
      <c r="D5" s="13">
        <v>0</v>
      </c>
      <c r="E5" s="19">
        <f t="shared" si="0"/>
        <v>0.47499999999999998</v>
      </c>
      <c r="G5" s="17" t="s">
        <v>21</v>
      </c>
      <c r="H5" s="15">
        <v>0.23599999999999999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1:27" x14ac:dyDescent="0.35">
      <c r="A6" s="14">
        <v>5</v>
      </c>
      <c r="B6" s="13">
        <v>0</v>
      </c>
      <c r="C6" s="13">
        <v>1</v>
      </c>
      <c r="D6" s="13">
        <v>1</v>
      </c>
      <c r="E6" s="19">
        <f t="shared" si="0"/>
        <v>0.379</v>
      </c>
    </row>
    <row r="7" spans="1:27" x14ac:dyDescent="0.35">
      <c r="A7" s="14">
        <v>6</v>
      </c>
      <c r="B7" s="13">
        <v>0</v>
      </c>
      <c r="C7" s="13">
        <v>1</v>
      </c>
      <c r="D7" s="13">
        <v>0</v>
      </c>
      <c r="E7" s="19">
        <f t="shared" si="0"/>
        <v>0.436</v>
      </c>
      <c r="Y7" s="24"/>
    </row>
    <row r="8" spans="1:27" x14ac:dyDescent="0.35">
      <c r="A8" s="14">
        <v>7</v>
      </c>
      <c r="B8" s="13">
        <v>0</v>
      </c>
      <c r="C8" s="13">
        <v>0</v>
      </c>
      <c r="D8" s="13">
        <v>1</v>
      </c>
      <c r="E8" s="19">
        <f t="shared" si="0"/>
        <v>0.443</v>
      </c>
    </row>
    <row r="9" spans="1:27" x14ac:dyDescent="0.35">
      <c r="A9" s="14">
        <v>8</v>
      </c>
      <c r="B9" s="13">
        <v>0</v>
      </c>
      <c r="C9" s="13">
        <v>0</v>
      </c>
      <c r="D9" s="13">
        <v>0</v>
      </c>
      <c r="E9" s="19">
        <f t="shared" si="0"/>
        <v>0.501</v>
      </c>
      <c r="G9" s="23"/>
      <c r="H9" s="16"/>
    </row>
    <row r="10" spans="1:27" x14ac:dyDescent="0.35">
      <c r="A10" s="22"/>
      <c r="G10" s="23"/>
      <c r="H10" s="16"/>
    </row>
    <row r="11" spans="1:27" x14ac:dyDescent="0.35">
      <c r="A11" s="22"/>
      <c r="G11" s="23"/>
      <c r="H11" s="16"/>
    </row>
    <row r="12" spans="1:27" x14ac:dyDescent="0.35">
      <c r="A12" s="22"/>
      <c r="G12" s="23"/>
      <c r="H12" s="16"/>
    </row>
    <row r="13" spans="1:27" x14ac:dyDescent="0.35">
      <c r="A13" s="22"/>
      <c r="G13" s="23"/>
      <c r="H13" s="21"/>
    </row>
    <row r="14" spans="1:27" x14ac:dyDescent="0.35">
      <c r="A14" s="22"/>
    </row>
    <row r="15" spans="1:27" x14ac:dyDescent="0.35">
      <c r="A15" s="22"/>
    </row>
    <row r="16" spans="1:27" x14ac:dyDescent="0.35">
      <c r="A16" s="22"/>
    </row>
    <row r="17" spans="1:1" x14ac:dyDescent="0.35">
      <c r="A17" s="22"/>
    </row>
    <row r="18" spans="1:1" x14ac:dyDescent="0.35">
      <c r="A18" s="22"/>
    </row>
    <row r="19" spans="1:1" x14ac:dyDescent="0.35">
      <c r="A19" s="22"/>
    </row>
    <row r="20" spans="1:1" x14ac:dyDescent="0.35">
      <c r="A20" s="22"/>
    </row>
    <row r="21" spans="1:1" x14ac:dyDescent="0.35">
      <c r="A21" s="22"/>
    </row>
    <row r="22" spans="1:1" x14ac:dyDescent="0.35">
      <c r="A22" s="22"/>
    </row>
    <row r="23" spans="1:1" x14ac:dyDescent="0.35">
      <c r="A23" s="22"/>
    </row>
    <row r="24" spans="1:1" x14ac:dyDescent="0.35">
      <c r="A24" s="22"/>
    </row>
    <row r="25" spans="1:1" x14ac:dyDescent="0.35">
      <c r="A25" s="22"/>
    </row>
    <row r="26" spans="1:1" x14ac:dyDescent="0.35">
      <c r="A26" s="22"/>
    </row>
    <row r="27" spans="1:1" x14ac:dyDescent="0.35">
      <c r="A27" s="22"/>
    </row>
    <row r="28" spans="1:1" x14ac:dyDescent="0.35">
      <c r="A28" s="22"/>
    </row>
    <row r="29" spans="1:1" x14ac:dyDescent="0.35">
      <c r="A29" s="22"/>
    </row>
    <row r="30" spans="1:1" x14ac:dyDescent="0.35">
      <c r="A30" s="22"/>
    </row>
    <row r="31" spans="1:1" x14ac:dyDescent="0.35">
      <c r="A31" s="22"/>
    </row>
    <row r="32" spans="1:1" x14ac:dyDescent="0.35">
      <c r="A32" s="22"/>
    </row>
    <row r="33" spans="1:1" x14ac:dyDescent="0.35">
      <c r="A33" s="22"/>
    </row>
    <row r="34" spans="1:1" x14ac:dyDescent="0.35">
      <c r="A34" s="22"/>
    </row>
    <row r="35" spans="1:1" x14ac:dyDescent="0.35">
      <c r="A35" s="22"/>
    </row>
    <row r="36" spans="1:1" x14ac:dyDescent="0.35">
      <c r="A36" s="22"/>
    </row>
    <row r="37" spans="1:1" x14ac:dyDescent="0.35">
      <c r="A37" s="22"/>
    </row>
    <row r="38" spans="1:1" x14ac:dyDescent="0.35">
      <c r="A38" s="22"/>
    </row>
    <row r="39" spans="1:1" x14ac:dyDescent="0.35">
      <c r="A39" s="22"/>
    </row>
    <row r="40" spans="1:1" x14ac:dyDescent="0.35">
      <c r="A40" s="22"/>
    </row>
    <row r="41" spans="1:1" x14ac:dyDescent="0.35">
      <c r="A41" s="22"/>
    </row>
    <row r="42" spans="1:1" x14ac:dyDescent="0.35">
      <c r="A42" s="22"/>
    </row>
    <row r="43" spans="1:1" x14ac:dyDescent="0.35">
      <c r="A43" s="22"/>
    </row>
    <row r="44" spans="1:1" x14ac:dyDescent="0.35">
      <c r="A44" s="22"/>
    </row>
    <row r="45" spans="1:1" x14ac:dyDescent="0.35">
      <c r="A45" s="22"/>
    </row>
    <row r="46" spans="1:1" x14ac:dyDescent="0.35">
      <c r="A46" s="22"/>
    </row>
    <row r="47" spans="1:1" x14ac:dyDescent="0.35">
      <c r="A47" s="22"/>
    </row>
    <row r="48" spans="1:1" x14ac:dyDescent="0.35">
      <c r="A48" s="22"/>
    </row>
    <row r="49" spans="1:1" x14ac:dyDescent="0.35">
      <c r="A49" s="22"/>
    </row>
    <row r="50" spans="1:1" x14ac:dyDescent="0.35">
      <c r="A50" s="22"/>
    </row>
    <row r="51" spans="1:1" x14ac:dyDescent="0.35">
      <c r="A51" s="22"/>
    </row>
    <row r="52" spans="1:1" x14ac:dyDescent="0.35">
      <c r="A52" s="22"/>
    </row>
    <row r="53" spans="1:1" x14ac:dyDescent="0.35">
      <c r="A53" s="22"/>
    </row>
    <row r="54" spans="1:1" x14ac:dyDescent="0.35">
      <c r="A54" s="22"/>
    </row>
    <row r="55" spans="1:1" x14ac:dyDescent="0.35">
      <c r="A55" s="22"/>
    </row>
    <row r="56" spans="1:1" x14ac:dyDescent="0.35">
      <c r="A56" s="22"/>
    </row>
    <row r="57" spans="1:1" x14ac:dyDescent="0.35">
      <c r="A57" s="22"/>
    </row>
    <row r="58" spans="1:1" x14ac:dyDescent="0.35">
      <c r="A58" s="22"/>
    </row>
    <row r="59" spans="1:1" x14ac:dyDescent="0.35">
      <c r="A59" s="22"/>
    </row>
    <row r="60" spans="1:1" x14ac:dyDescent="0.35">
      <c r="A60" s="22"/>
    </row>
    <row r="61" spans="1:1" x14ac:dyDescent="0.35">
      <c r="A61" s="22"/>
    </row>
    <row r="62" spans="1:1" x14ac:dyDescent="0.35">
      <c r="A62" s="22"/>
    </row>
    <row r="63" spans="1:1" x14ac:dyDescent="0.35">
      <c r="A63" s="22"/>
    </row>
    <row r="64" spans="1:1" x14ac:dyDescent="0.35">
      <c r="A64" s="22"/>
    </row>
    <row r="65" spans="1:1" x14ac:dyDescent="0.35">
      <c r="A65" s="22"/>
    </row>
    <row r="66" spans="1:1" x14ac:dyDescent="0.35">
      <c r="A66" s="22"/>
    </row>
    <row r="67" spans="1:1" x14ac:dyDescent="0.35">
      <c r="A67" s="22"/>
    </row>
    <row r="68" spans="1:1" x14ac:dyDescent="0.35">
      <c r="A68" s="22"/>
    </row>
    <row r="69" spans="1:1" x14ac:dyDescent="0.35">
      <c r="A69" s="22"/>
    </row>
    <row r="70" spans="1:1" x14ac:dyDescent="0.35">
      <c r="A70" s="22"/>
    </row>
    <row r="71" spans="1:1" x14ac:dyDescent="0.35">
      <c r="A71" s="22"/>
    </row>
    <row r="72" spans="1:1" x14ac:dyDescent="0.35">
      <c r="A72" s="22"/>
    </row>
    <row r="73" spans="1:1" x14ac:dyDescent="0.35">
      <c r="A73" s="22"/>
    </row>
    <row r="74" spans="1:1" x14ac:dyDescent="0.35">
      <c r="A74" s="22"/>
    </row>
    <row r="75" spans="1:1" x14ac:dyDescent="0.35">
      <c r="A75" s="22"/>
    </row>
    <row r="76" spans="1:1" x14ac:dyDescent="0.35">
      <c r="A76" s="22"/>
    </row>
    <row r="77" spans="1:1" x14ac:dyDescent="0.35">
      <c r="A77" s="22"/>
    </row>
    <row r="78" spans="1:1" x14ac:dyDescent="0.35">
      <c r="A78" s="22"/>
    </row>
    <row r="79" spans="1:1" x14ac:dyDescent="0.35">
      <c r="A79" s="22"/>
    </row>
    <row r="80" spans="1:1" x14ac:dyDescent="0.35">
      <c r="A80" s="22"/>
    </row>
    <row r="81" spans="1:1" x14ac:dyDescent="0.35">
      <c r="A81" s="22"/>
    </row>
    <row r="82" spans="1:1" x14ac:dyDescent="0.35">
      <c r="A82" s="22"/>
    </row>
    <row r="83" spans="1:1" x14ac:dyDescent="0.35">
      <c r="A83" s="22"/>
    </row>
    <row r="84" spans="1:1" x14ac:dyDescent="0.35">
      <c r="A84" s="22"/>
    </row>
    <row r="85" spans="1:1" x14ac:dyDescent="0.35">
      <c r="A85" s="22"/>
    </row>
    <row r="86" spans="1:1" x14ac:dyDescent="0.35">
      <c r="A86" s="22"/>
    </row>
    <row r="87" spans="1:1" x14ac:dyDescent="0.35">
      <c r="A87" s="22"/>
    </row>
    <row r="88" spans="1:1" x14ac:dyDescent="0.35">
      <c r="A88" s="22"/>
    </row>
    <row r="89" spans="1:1" x14ac:dyDescent="0.35">
      <c r="A89" s="22"/>
    </row>
    <row r="90" spans="1:1" x14ac:dyDescent="0.35">
      <c r="A90" s="22"/>
    </row>
    <row r="91" spans="1:1" x14ac:dyDescent="0.35">
      <c r="A91" s="22"/>
    </row>
    <row r="92" spans="1:1" x14ac:dyDescent="0.35">
      <c r="A92" s="22"/>
    </row>
    <row r="93" spans="1:1" x14ac:dyDescent="0.35">
      <c r="A93" s="22"/>
    </row>
    <row r="94" spans="1:1" x14ac:dyDescent="0.35">
      <c r="A94" s="22"/>
    </row>
    <row r="95" spans="1:1" x14ac:dyDescent="0.35">
      <c r="A95" s="22"/>
    </row>
    <row r="96" spans="1:1" x14ac:dyDescent="0.35">
      <c r="A96" s="22"/>
    </row>
    <row r="97" spans="1:1" x14ac:dyDescent="0.35">
      <c r="A97" s="22"/>
    </row>
    <row r="98" spans="1:1" x14ac:dyDescent="0.35">
      <c r="A98" s="22"/>
    </row>
    <row r="99" spans="1:1" x14ac:dyDescent="0.35">
      <c r="A99" s="22"/>
    </row>
    <row r="100" spans="1:1" x14ac:dyDescent="0.35">
      <c r="A100" s="22"/>
    </row>
    <row r="101" spans="1:1" x14ac:dyDescent="0.35">
      <c r="A101" s="22"/>
    </row>
    <row r="102" spans="1:1" x14ac:dyDescent="0.35">
      <c r="A102" s="22"/>
    </row>
    <row r="103" spans="1:1" x14ac:dyDescent="0.35">
      <c r="A103" s="22"/>
    </row>
    <row r="104" spans="1:1" x14ac:dyDescent="0.35">
      <c r="A104" s="22"/>
    </row>
    <row r="105" spans="1:1" x14ac:dyDescent="0.35">
      <c r="A105" s="22"/>
    </row>
    <row r="106" spans="1:1" x14ac:dyDescent="0.35">
      <c r="A106" s="22"/>
    </row>
    <row r="107" spans="1:1" x14ac:dyDescent="0.35">
      <c r="A107" s="22"/>
    </row>
    <row r="108" spans="1:1" x14ac:dyDescent="0.35">
      <c r="A108" s="22"/>
    </row>
    <row r="109" spans="1:1" x14ac:dyDescent="0.35">
      <c r="A109" s="22"/>
    </row>
    <row r="110" spans="1:1" x14ac:dyDescent="0.35">
      <c r="A110" s="22"/>
    </row>
    <row r="111" spans="1:1" x14ac:dyDescent="0.35">
      <c r="A111" s="22"/>
    </row>
    <row r="112" spans="1:1" x14ac:dyDescent="0.35">
      <c r="A112" s="22"/>
    </row>
    <row r="113" spans="1:1" x14ac:dyDescent="0.35">
      <c r="A113" s="22"/>
    </row>
    <row r="114" spans="1:1" x14ac:dyDescent="0.35">
      <c r="A114" s="22"/>
    </row>
    <row r="115" spans="1:1" x14ac:dyDescent="0.35">
      <c r="A115" s="22"/>
    </row>
    <row r="116" spans="1:1" x14ac:dyDescent="0.35">
      <c r="A116" s="22"/>
    </row>
    <row r="117" spans="1:1" x14ac:dyDescent="0.35">
      <c r="A117" s="22"/>
    </row>
    <row r="118" spans="1:1" x14ac:dyDescent="0.35">
      <c r="A118" s="22"/>
    </row>
    <row r="119" spans="1:1" x14ac:dyDescent="0.35">
      <c r="A119" s="22"/>
    </row>
    <row r="120" spans="1:1" x14ac:dyDescent="0.35">
      <c r="A120" s="22"/>
    </row>
    <row r="121" spans="1:1" x14ac:dyDescent="0.35">
      <c r="A121" s="22"/>
    </row>
    <row r="122" spans="1:1" x14ac:dyDescent="0.35">
      <c r="A122" s="22"/>
    </row>
    <row r="123" spans="1:1" x14ac:dyDescent="0.35">
      <c r="A123" s="22"/>
    </row>
    <row r="124" spans="1:1" x14ac:dyDescent="0.35">
      <c r="A124" s="22"/>
    </row>
    <row r="125" spans="1:1" x14ac:dyDescent="0.35">
      <c r="A125" s="22"/>
    </row>
    <row r="126" spans="1:1" x14ac:dyDescent="0.35">
      <c r="A126" s="22"/>
    </row>
    <row r="127" spans="1:1" x14ac:dyDescent="0.35">
      <c r="A127" s="22"/>
    </row>
    <row r="128" spans="1:1" x14ac:dyDescent="0.35">
      <c r="A128" s="22"/>
    </row>
    <row r="129" spans="1:1" x14ac:dyDescent="0.35">
      <c r="A129" s="22"/>
    </row>
    <row r="130" spans="1:1" x14ac:dyDescent="0.35">
      <c r="A130" s="22"/>
    </row>
    <row r="131" spans="1:1" x14ac:dyDescent="0.35">
      <c r="A131" s="22"/>
    </row>
    <row r="132" spans="1:1" x14ac:dyDescent="0.35">
      <c r="A132" s="22"/>
    </row>
    <row r="133" spans="1:1" x14ac:dyDescent="0.35">
      <c r="A133" s="22"/>
    </row>
    <row r="134" spans="1:1" x14ac:dyDescent="0.35">
      <c r="A134" s="22"/>
    </row>
    <row r="135" spans="1:1" x14ac:dyDescent="0.35">
      <c r="A135" s="22"/>
    </row>
    <row r="136" spans="1:1" x14ac:dyDescent="0.35">
      <c r="A136" s="22"/>
    </row>
    <row r="137" spans="1:1" x14ac:dyDescent="0.35">
      <c r="A137" s="22"/>
    </row>
    <row r="138" spans="1:1" x14ac:dyDescent="0.35">
      <c r="A138" s="22"/>
    </row>
    <row r="139" spans="1:1" x14ac:dyDescent="0.35">
      <c r="A139" s="22"/>
    </row>
    <row r="140" spans="1:1" x14ac:dyDescent="0.35">
      <c r="A140" s="22"/>
    </row>
    <row r="141" spans="1:1" x14ac:dyDescent="0.35">
      <c r="A141" s="22"/>
    </row>
    <row r="142" spans="1:1" x14ac:dyDescent="0.35">
      <c r="A142" s="22"/>
    </row>
    <row r="143" spans="1:1" x14ac:dyDescent="0.35">
      <c r="A143" s="22"/>
    </row>
    <row r="144" spans="1:1" x14ac:dyDescent="0.35">
      <c r="A144" s="22"/>
    </row>
    <row r="145" spans="1:1" x14ac:dyDescent="0.35">
      <c r="A145" s="22"/>
    </row>
    <row r="146" spans="1:1" x14ac:dyDescent="0.35">
      <c r="A146" s="22"/>
    </row>
    <row r="147" spans="1:1" x14ac:dyDescent="0.35">
      <c r="A147" s="22"/>
    </row>
    <row r="148" spans="1:1" x14ac:dyDescent="0.35">
      <c r="A148" s="22"/>
    </row>
    <row r="149" spans="1:1" x14ac:dyDescent="0.35">
      <c r="A149" s="22"/>
    </row>
    <row r="150" spans="1:1" x14ac:dyDescent="0.35">
      <c r="A150" s="22"/>
    </row>
    <row r="151" spans="1:1" x14ac:dyDescent="0.35">
      <c r="A151" s="22"/>
    </row>
    <row r="152" spans="1:1" x14ac:dyDescent="0.35">
      <c r="A152" s="22"/>
    </row>
    <row r="153" spans="1:1" x14ac:dyDescent="0.35">
      <c r="A153" s="22"/>
    </row>
    <row r="154" spans="1:1" x14ac:dyDescent="0.35">
      <c r="A154" s="22"/>
    </row>
    <row r="155" spans="1:1" x14ac:dyDescent="0.35">
      <c r="A155" s="22"/>
    </row>
    <row r="156" spans="1:1" x14ac:dyDescent="0.35">
      <c r="A156" s="22"/>
    </row>
    <row r="157" spans="1:1" x14ac:dyDescent="0.35">
      <c r="A157" s="22"/>
    </row>
    <row r="158" spans="1:1" x14ac:dyDescent="0.35">
      <c r="A158" s="22"/>
    </row>
    <row r="159" spans="1:1" x14ac:dyDescent="0.35">
      <c r="A159" s="22"/>
    </row>
    <row r="160" spans="1:1" x14ac:dyDescent="0.35">
      <c r="A160" s="22"/>
    </row>
    <row r="161" spans="1:1" x14ac:dyDescent="0.35">
      <c r="A161" s="22"/>
    </row>
    <row r="162" spans="1:1" x14ac:dyDescent="0.35">
      <c r="A162" s="22"/>
    </row>
    <row r="163" spans="1:1" x14ac:dyDescent="0.35">
      <c r="A163" s="22"/>
    </row>
    <row r="164" spans="1:1" x14ac:dyDescent="0.35">
      <c r="A164" s="22"/>
    </row>
    <row r="165" spans="1:1" x14ac:dyDescent="0.35">
      <c r="A165" s="22"/>
    </row>
    <row r="166" spans="1:1" x14ac:dyDescent="0.35">
      <c r="A166" s="22"/>
    </row>
    <row r="167" spans="1:1" x14ac:dyDescent="0.35">
      <c r="A167" s="22"/>
    </row>
    <row r="168" spans="1:1" x14ac:dyDescent="0.35">
      <c r="A168" s="22"/>
    </row>
    <row r="169" spans="1:1" x14ac:dyDescent="0.35">
      <c r="A169" s="22"/>
    </row>
    <row r="170" spans="1:1" x14ac:dyDescent="0.35">
      <c r="A170" s="22"/>
    </row>
    <row r="171" spans="1:1" x14ac:dyDescent="0.35">
      <c r="A171" s="22"/>
    </row>
    <row r="172" spans="1:1" x14ac:dyDescent="0.35">
      <c r="A172" s="22"/>
    </row>
    <row r="173" spans="1:1" x14ac:dyDescent="0.35">
      <c r="A173" s="22"/>
    </row>
    <row r="174" spans="1:1" x14ac:dyDescent="0.35">
      <c r="A174" s="22"/>
    </row>
    <row r="175" spans="1:1" x14ac:dyDescent="0.35">
      <c r="A175" s="22"/>
    </row>
    <row r="176" spans="1:1" x14ac:dyDescent="0.35">
      <c r="A176" s="22"/>
    </row>
    <row r="177" spans="1:1" x14ac:dyDescent="0.35">
      <c r="A177" s="22"/>
    </row>
    <row r="178" spans="1:1" x14ac:dyDescent="0.35">
      <c r="A178" s="22"/>
    </row>
    <row r="179" spans="1:1" x14ac:dyDescent="0.35">
      <c r="A179" s="22"/>
    </row>
    <row r="180" spans="1:1" x14ac:dyDescent="0.35">
      <c r="A180" s="22"/>
    </row>
    <row r="181" spans="1:1" x14ac:dyDescent="0.35">
      <c r="A181" s="22"/>
    </row>
    <row r="182" spans="1:1" x14ac:dyDescent="0.35">
      <c r="A182" s="22"/>
    </row>
    <row r="183" spans="1:1" x14ac:dyDescent="0.35">
      <c r="A183" s="22"/>
    </row>
    <row r="184" spans="1:1" x14ac:dyDescent="0.35">
      <c r="A184" s="22"/>
    </row>
    <row r="185" spans="1:1" x14ac:dyDescent="0.35">
      <c r="A185" s="22"/>
    </row>
    <row r="186" spans="1:1" x14ac:dyDescent="0.35">
      <c r="A186" s="22"/>
    </row>
    <row r="187" spans="1:1" x14ac:dyDescent="0.35">
      <c r="A187" s="22"/>
    </row>
    <row r="188" spans="1:1" x14ac:dyDescent="0.35">
      <c r="A188" s="22"/>
    </row>
    <row r="189" spans="1:1" x14ac:dyDescent="0.35">
      <c r="A189" s="22"/>
    </row>
    <row r="190" spans="1:1" x14ac:dyDescent="0.35">
      <c r="A190" s="22"/>
    </row>
    <row r="191" spans="1:1" x14ac:dyDescent="0.35">
      <c r="A191" s="22"/>
    </row>
    <row r="192" spans="1:1" x14ac:dyDescent="0.35">
      <c r="A192" s="22"/>
    </row>
    <row r="193" spans="1:1" x14ac:dyDescent="0.35">
      <c r="A193" s="22"/>
    </row>
    <row r="194" spans="1:1" x14ac:dyDescent="0.35">
      <c r="A194" s="22"/>
    </row>
    <row r="195" spans="1:1" x14ac:dyDescent="0.35">
      <c r="A195" s="22"/>
    </row>
    <row r="196" spans="1:1" x14ac:dyDescent="0.35">
      <c r="A196" s="22"/>
    </row>
    <row r="197" spans="1:1" x14ac:dyDescent="0.35">
      <c r="A197" s="22"/>
    </row>
    <row r="198" spans="1:1" x14ac:dyDescent="0.35">
      <c r="A198" s="22"/>
    </row>
    <row r="199" spans="1:1" x14ac:dyDescent="0.35">
      <c r="A199" s="22"/>
    </row>
    <row r="200" spans="1:1" x14ac:dyDescent="0.35">
      <c r="A200" s="22"/>
    </row>
    <row r="201" spans="1:1" x14ac:dyDescent="0.35">
      <c r="A201" s="22"/>
    </row>
    <row r="202" spans="1:1" x14ac:dyDescent="0.35">
      <c r="A202" s="22"/>
    </row>
    <row r="203" spans="1:1" x14ac:dyDescent="0.35">
      <c r="A203" s="22"/>
    </row>
    <row r="204" spans="1:1" x14ac:dyDescent="0.35">
      <c r="A204" s="22"/>
    </row>
    <row r="205" spans="1:1" x14ac:dyDescent="0.35">
      <c r="A205" s="22"/>
    </row>
    <row r="206" spans="1:1" x14ac:dyDescent="0.35">
      <c r="A206" s="22"/>
    </row>
    <row r="207" spans="1:1" x14ac:dyDescent="0.35">
      <c r="A207" s="22"/>
    </row>
    <row r="208" spans="1:1" x14ac:dyDescent="0.35">
      <c r="A208" s="22"/>
    </row>
    <row r="209" spans="1:1" x14ac:dyDescent="0.35">
      <c r="A209" s="22"/>
    </row>
    <row r="210" spans="1:1" x14ac:dyDescent="0.35">
      <c r="A210" s="22"/>
    </row>
    <row r="211" spans="1:1" x14ac:dyDescent="0.35">
      <c r="A211" s="22"/>
    </row>
    <row r="212" spans="1:1" x14ac:dyDescent="0.35">
      <c r="A212" s="22"/>
    </row>
    <row r="213" spans="1:1" x14ac:dyDescent="0.35">
      <c r="A213" s="22"/>
    </row>
    <row r="214" spans="1:1" x14ac:dyDescent="0.35">
      <c r="A214" s="22"/>
    </row>
    <row r="215" spans="1:1" x14ac:dyDescent="0.35">
      <c r="A215" s="22"/>
    </row>
    <row r="216" spans="1:1" x14ac:dyDescent="0.35">
      <c r="A216" s="22"/>
    </row>
    <row r="217" spans="1:1" x14ac:dyDescent="0.35">
      <c r="A217" s="22"/>
    </row>
    <row r="218" spans="1:1" x14ac:dyDescent="0.35">
      <c r="A218" s="22"/>
    </row>
    <row r="219" spans="1:1" x14ac:dyDescent="0.35">
      <c r="A219" s="22"/>
    </row>
    <row r="220" spans="1:1" x14ac:dyDescent="0.35">
      <c r="A220" s="22"/>
    </row>
    <row r="221" spans="1:1" x14ac:dyDescent="0.35">
      <c r="A221" s="22"/>
    </row>
    <row r="222" spans="1:1" x14ac:dyDescent="0.35">
      <c r="A222" s="22"/>
    </row>
    <row r="223" spans="1:1" x14ac:dyDescent="0.35">
      <c r="A223" s="22"/>
    </row>
    <row r="224" spans="1:1" x14ac:dyDescent="0.35">
      <c r="A224" s="22"/>
    </row>
    <row r="225" spans="1:1" x14ac:dyDescent="0.35">
      <c r="A225" s="22"/>
    </row>
    <row r="226" spans="1:1" x14ac:dyDescent="0.35">
      <c r="A226" s="22"/>
    </row>
    <row r="227" spans="1:1" x14ac:dyDescent="0.35">
      <c r="A227" s="22"/>
    </row>
    <row r="228" spans="1:1" x14ac:dyDescent="0.35">
      <c r="A228" s="22"/>
    </row>
    <row r="229" spans="1:1" x14ac:dyDescent="0.35">
      <c r="A229" s="22"/>
    </row>
    <row r="230" spans="1:1" x14ac:dyDescent="0.35">
      <c r="A230" s="22"/>
    </row>
    <row r="231" spans="1:1" x14ac:dyDescent="0.35">
      <c r="A231" s="22"/>
    </row>
    <row r="232" spans="1:1" x14ac:dyDescent="0.35">
      <c r="A232" s="22"/>
    </row>
    <row r="233" spans="1:1" x14ac:dyDescent="0.35">
      <c r="A233" s="22"/>
    </row>
    <row r="234" spans="1:1" x14ac:dyDescent="0.35">
      <c r="A234" s="22"/>
    </row>
    <row r="235" spans="1:1" x14ac:dyDescent="0.35">
      <c r="A235" s="22"/>
    </row>
    <row r="236" spans="1:1" x14ac:dyDescent="0.35">
      <c r="A236" s="22"/>
    </row>
    <row r="237" spans="1:1" x14ac:dyDescent="0.35">
      <c r="A237" s="22"/>
    </row>
    <row r="238" spans="1:1" x14ac:dyDescent="0.35">
      <c r="A238" s="22"/>
    </row>
    <row r="239" spans="1:1" x14ac:dyDescent="0.35">
      <c r="A239" s="22"/>
    </row>
    <row r="240" spans="1:1" x14ac:dyDescent="0.35">
      <c r="A240" s="22"/>
    </row>
    <row r="241" spans="1:1" x14ac:dyDescent="0.35">
      <c r="A241" s="22"/>
    </row>
    <row r="242" spans="1:1" x14ac:dyDescent="0.35">
      <c r="A242" s="22"/>
    </row>
    <row r="243" spans="1:1" x14ac:dyDescent="0.35">
      <c r="A243" s="22"/>
    </row>
    <row r="244" spans="1:1" x14ac:dyDescent="0.35">
      <c r="A244" s="22"/>
    </row>
    <row r="245" spans="1:1" x14ac:dyDescent="0.35">
      <c r="A245" s="22"/>
    </row>
    <row r="246" spans="1:1" x14ac:dyDescent="0.35">
      <c r="A246" s="22"/>
    </row>
    <row r="247" spans="1:1" x14ac:dyDescent="0.35">
      <c r="A247" s="22"/>
    </row>
    <row r="248" spans="1:1" x14ac:dyDescent="0.35">
      <c r="A248" s="22"/>
    </row>
    <row r="249" spans="1:1" x14ac:dyDescent="0.35">
      <c r="A249" s="22"/>
    </row>
    <row r="250" spans="1:1" x14ac:dyDescent="0.35">
      <c r="A250" s="22"/>
    </row>
    <row r="251" spans="1:1" x14ac:dyDescent="0.35">
      <c r="A251" s="22"/>
    </row>
    <row r="252" spans="1:1" x14ac:dyDescent="0.35">
      <c r="A252" s="22"/>
    </row>
    <row r="253" spans="1:1" x14ac:dyDescent="0.35">
      <c r="A253" s="22"/>
    </row>
    <row r="254" spans="1:1" x14ac:dyDescent="0.35">
      <c r="A254" s="22"/>
    </row>
    <row r="255" spans="1:1" x14ac:dyDescent="0.35">
      <c r="A255" s="22"/>
    </row>
    <row r="256" spans="1:1" x14ac:dyDescent="0.35">
      <c r="A256" s="22"/>
    </row>
    <row r="257" spans="1:1" x14ac:dyDescent="0.35">
      <c r="A257" s="22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DBA68-F9A7-4FCA-BFB0-547B06AEBBCA}">
  <dimension ref="A1:I17"/>
  <sheetViews>
    <sheetView zoomScale="70" zoomScaleNormal="70" workbookViewId="0">
      <selection activeCell="F2" sqref="F2"/>
    </sheetView>
  </sheetViews>
  <sheetFormatPr defaultRowHeight="15.5" x14ac:dyDescent="0.35"/>
  <cols>
    <col min="1" max="10" width="25.6328125" style="3" customWidth="1"/>
    <col min="11" max="16384" width="8.7265625" style="3"/>
  </cols>
  <sheetData>
    <row r="1" spans="1:9" x14ac:dyDescent="0.35">
      <c r="A1" s="14" t="s">
        <v>25</v>
      </c>
      <c r="B1" s="17" t="s">
        <v>1</v>
      </c>
      <c r="C1" s="17" t="s">
        <v>2</v>
      </c>
      <c r="D1" s="17" t="s">
        <v>20</v>
      </c>
      <c r="E1" s="17" t="s">
        <v>24</v>
      </c>
      <c r="F1" s="20" t="s">
        <v>22</v>
      </c>
      <c r="G1" s="16"/>
      <c r="H1" s="15"/>
      <c r="I1" s="20" t="s">
        <v>22</v>
      </c>
    </row>
    <row r="2" spans="1:9" x14ac:dyDescent="0.35">
      <c r="A2" s="14">
        <v>1</v>
      </c>
      <c r="B2" s="13">
        <v>1</v>
      </c>
      <c r="C2" s="13">
        <v>1</v>
      </c>
      <c r="D2" s="15">
        <v>1</v>
      </c>
      <c r="E2" s="15">
        <v>1</v>
      </c>
      <c r="F2" s="19">
        <f t="shared" ref="F2:F17" si="0">ROUND(1/(1+EXP(-$I$2+(B2*$I$3)+(C2*$I$4)+(D2*$I$5)+(E2*$I$6))), 3)</f>
        <v>0.33600000000000002</v>
      </c>
      <c r="G2" s="16"/>
      <c r="H2" s="17" t="s">
        <v>8</v>
      </c>
      <c r="I2" s="15">
        <v>6.0000000000000001E-3</v>
      </c>
    </row>
    <row r="3" spans="1:9" x14ac:dyDescent="0.35">
      <c r="A3" s="14">
        <v>2</v>
      </c>
      <c r="B3" s="13">
        <v>1</v>
      </c>
      <c r="C3" s="13">
        <v>1</v>
      </c>
      <c r="D3" s="15">
        <v>1</v>
      </c>
      <c r="E3" s="15">
        <v>0</v>
      </c>
      <c r="F3" s="19">
        <f t="shared" si="0"/>
        <v>0.39200000000000002</v>
      </c>
      <c r="G3" s="16"/>
      <c r="H3" s="17" t="s">
        <v>1</v>
      </c>
      <c r="I3" s="19">
        <v>0.109</v>
      </c>
    </row>
    <row r="4" spans="1:9" x14ac:dyDescent="0.35">
      <c r="A4" s="14">
        <v>3</v>
      </c>
      <c r="B4" s="13">
        <v>1</v>
      </c>
      <c r="C4" s="13">
        <v>1</v>
      </c>
      <c r="D4" s="15">
        <v>0</v>
      </c>
      <c r="E4" s="15">
        <v>1</v>
      </c>
      <c r="F4" s="19">
        <f t="shared" si="0"/>
        <v>0.38</v>
      </c>
      <c r="G4" s="16"/>
      <c r="H4" s="17" t="s">
        <v>2</v>
      </c>
      <c r="I4" s="19">
        <v>0.14599999999999999</v>
      </c>
    </row>
    <row r="5" spans="1:9" x14ac:dyDescent="0.35">
      <c r="A5" s="14">
        <v>4</v>
      </c>
      <c r="B5" s="13">
        <v>1</v>
      </c>
      <c r="C5" s="13">
        <v>1</v>
      </c>
      <c r="D5" s="15">
        <v>0</v>
      </c>
      <c r="E5" s="15">
        <v>0</v>
      </c>
      <c r="F5" s="19">
        <f t="shared" si="0"/>
        <v>0.438</v>
      </c>
      <c r="G5" s="16"/>
      <c r="H5" s="17" t="s">
        <v>20</v>
      </c>
      <c r="I5" s="15">
        <v>0.192</v>
      </c>
    </row>
    <row r="6" spans="1:9" x14ac:dyDescent="0.35">
      <c r="A6" s="14">
        <v>5</v>
      </c>
      <c r="B6" s="13">
        <v>1</v>
      </c>
      <c r="C6" s="13">
        <v>0</v>
      </c>
      <c r="D6" s="15">
        <v>1</v>
      </c>
      <c r="E6" s="15">
        <v>1</v>
      </c>
      <c r="F6" s="19">
        <f t="shared" si="0"/>
        <v>0.36899999999999999</v>
      </c>
      <c r="G6" s="16"/>
      <c r="H6" s="17" t="s">
        <v>24</v>
      </c>
      <c r="I6" s="15">
        <v>0.24099999999999999</v>
      </c>
    </row>
    <row r="7" spans="1:9" x14ac:dyDescent="0.35">
      <c r="A7" s="14">
        <v>6</v>
      </c>
      <c r="B7" s="13">
        <v>1</v>
      </c>
      <c r="C7" s="13">
        <v>0</v>
      </c>
      <c r="D7" s="15">
        <v>1</v>
      </c>
      <c r="E7" s="15">
        <v>0</v>
      </c>
      <c r="F7" s="19">
        <f t="shared" si="0"/>
        <v>0.42699999999999999</v>
      </c>
      <c r="G7" s="16"/>
    </row>
    <row r="8" spans="1:9" x14ac:dyDescent="0.35">
      <c r="A8" s="14">
        <v>7</v>
      </c>
      <c r="B8" s="13">
        <v>1</v>
      </c>
      <c r="C8" s="13">
        <v>0</v>
      </c>
      <c r="D8" s="15">
        <v>0</v>
      </c>
      <c r="E8" s="15">
        <v>1</v>
      </c>
      <c r="F8" s="19">
        <f t="shared" si="0"/>
        <v>0.41499999999999998</v>
      </c>
      <c r="G8" s="16"/>
      <c r="H8" s="16"/>
      <c r="I8" s="16"/>
    </row>
    <row r="9" spans="1:9" x14ac:dyDescent="0.35">
      <c r="A9" s="14">
        <v>8</v>
      </c>
      <c r="B9" s="13">
        <v>1</v>
      </c>
      <c r="C9" s="13">
        <v>0</v>
      </c>
      <c r="D9" s="15">
        <v>0</v>
      </c>
      <c r="E9" s="15">
        <v>0</v>
      </c>
      <c r="F9" s="19">
        <f t="shared" si="0"/>
        <v>0.47399999999999998</v>
      </c>
      <c r="G9" s="16"/>
      <c r="H9" s="16"/>
      <c r="I9" s="16"/>
    </row>
    <row r="10" spans="1:9" x14ac:dyDescent="0.35">
      <c r="A10" s="14">
        <v>9</v>
      </c>
      <c r="B10" s="13">
        <v>0</v>
      </c>
      <c r="C10" s="13">
        <v>1</v>
      </c>
      <c r="D10" s="15">
        <v>1</v>
      </c>
      <c r="E10" s="15">
        <v>1</v>
      </c>
      <c r="F10" s="19">
        <f t="shared" si="0"/>
        <v>0.36099999999999999</v>
      </c>
      <c r="G10" s="16"/>
      <c r="H10" s="16"/>
      <c r="I10" s="16"/>
    </row>
    <row r="11" spans="1:9" x14ac:dyDescent="0.35">
      <c r="A11" s="14">
        <v>10</v>
      </c>
      <c r="B11" s="13">
        <v>0</v>
      </c>
      <c r="C11" s="13">
        <v>1</v>
      </c>
      <c r="D11" s="15">
        <v>1</v>
      </c>
      <c r="E11" s="15">
        <v>0</v>
      </c>
      <c r="F11" s="19">
        <f t="shared" si="0"/>
        <v>0.41799999999999998</v>
      </c>
      <c r="G11" s="16"/>
      <c r="H11" s="16"/>
      <c r="I11" s="16"/>
    </row>
    <row r="12" spans="1:9" x14ac:dyDescent="0.35">
      <c r="A12" s="14">
        <v>11</v>
      </c>
      <c r="B12" s="13">
        <v>0</v>
      </c>
      <c r="C12" s="13">
        <v>1</v>
      </c>
      <c r="D12" s="15">
        <v>0</v>
      </c>
      <c r="E12" s="15">
        <v>1</v>
      </c>
      <c r="F12" s="19">
        <f t="shared" si="0"/>
        <v>0.40600000000000003</v>
      </c>
      <c r="G12" s="16"/>
      <c r="H12" s="16"/>
      <c r="I12" s="16"/>
    </row>
    <row r="13" spans="1:9" x14ac:dyDescent="0.35">
      <c r="A13" s="14">
        <v>12</v>
      </c>
      <c r="B13" s="13">
        <v>0</v>
      </c>
      <c r="C13" s="13">
        <v>1</v>
      </c>
      <c r="D13" s="15">
        <v>0</v>
      </c>
      <c r="E13" s="15">
        <v>0</v>
      </c>
      <c r="F13" s="19">
        <f t="shared" si="0"/>
        <v>0.46500000000000002</v>
      </c>
      <c r="G13" s="16"/>
      <c r="H13" s="16"/>
      <c r="I13" s="16"/>
    </row>
    <row r="14" spans="1:9" x14ac:dyDescent="0.35">
      <c r="A14" s="14">
        <v>13</v>
      </c>
      <c r="B14" s="13">
        <v>0</v>
      </c>
      <c r="C14" s="13">
        <v>0</v>
      </c>
      <c r="D14" s="15">
        <v>1</v>
      </c>
      <c r="E14" s="15">
        <v>1</v>
      </c>
      <c r="F14" s="19">
        <f t="shared" si="0"/>
        <v>0.39500000000000002</v>
      </c>
      <c r="G14" s="16"/>
      <c r="H14" s="16"/>
      <c r="I14" s="16"/>
    </row>
    <row r="15" spans="1:9" x14ac:dyDescent="0.35">
      <c r="A15" s="14">
        <v>14</v>
      </c>
      <c r="B15" s="13">
        <v>0</v>
      </c>
      <c r="C15" s="13">
        <v>0</v>
      </c>
      <c r="D15" s="15">
        <v>1</v>
      </c>
      <c r="E15" s="15">
        <v>0</v>
      </c>
      <c r="F15" s="19">
        <f t="shared" si="0"/>
        <v>0.45400000000000001</v>
      </c>
      <c r="G15" s="16"/>
      <c r="H15" s="16"/>
      <c r="I15" s="16"/>
    </row>
    <row r="16" spans="1:9" x14ac:dyDescent="0.35">
      <c r="A16" s="14">
        <v>15</v>
      </c>
      <c r="B16" s="13">
        <v>0</v>
      </c>
      <c r="C16" s="13">
        <v>0</v>
      </c>
      <c r="D16" s="15">
        <v>0</v>
      </c>
      <c r="E16" s="15">
        <v>1</v>
      </c>
      <c r="F16" s="19">
        <f t="shared" si="0"/>
        <v>0.442</v>
      </c>
      <c r="G16" s="16"/>
      <c r="H16" s="16"/>
      <c r="I16" s="16"/>
    </row>
    <row r="17" spans="1:9" x14ac:dyDescent="0.35">
      <c r="A17" s="14">
        <v>16</v>
      </c>
      <c r="B17" s="13">
        <v>0</v>
      </c>
      <c r="C17" s="13">
        <v>0</v>
      </c>
      <c r="D17" s="15">
        <v>0</v>
      </c>
      <c r="E17" s="15">
        <v>0</v>
      </c>
      <c r="F17" s="19">
        <f t="shared" si="0"/>
        <v>0.501</v>
      </c>
      <c r="G17" s="16"/>
      <c r="H17" s="16"/>
      <c r="I17" s="16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68F06-E131-4F63-8877-8B162FA790A6}">
  <dimension ref="A1:L129"/>
  <sheetViews>
    <sheetView zoomScale="50" zoomScaleNormal="50" workbookViewId="0">
      <selection activeCell="J15" sqref="J15"/>
    </sheetView>
  </sheetViews>
  <sheetFormatPr defaultRowHeight="14.5" x14ac:dyDescent="0.35"/>
  <cols>
    <col min="1" max="13" width="25.6328125" customWidth="1"/>
  </cols>
  <sheetData>
    <row r="1" spans="1:12" ht="15.5" x14ac:dyDescent="0.35">
      <c r="A1" s="14" t="s">
        <v>25</v>
      </c>
      <c r="B1" s="17" t="s">
        <v>2</v>
      </c>
      <c r="C1" s="17" t="s">
        <v>4</v>
      </c>
      <c r="D1" s="17" t="s">
        <v>15</v>
      </c>
      <c r="E1" s="17" t="s">
        <v>6</v>
      </c>
      <c r="F1" s="17" t="s">
        <v>21</v>
      </c>
      <c r="G1" s="17" t="s">
        <v>24</v>
      </c>
      <c r="H1" s="17" t="s">
        <v>22</v>
      </c>
      <c r="I1" s="17" t="s">
        <v>23</v>
      </c>
      <c r="J1" s="22"/>
      <c r="K1" s="15"/>
      <c r="L1" s="17" t="s">
        <v>23</v>
      </c>
    </row>
    <row r="2" spans="1:12" ht="15.5" x14ac:dyDescent="0.35">
      <c r="A2" s="14">
        <v>1</v>
      </c>
      <c r="B2" s="13">
        <v>1</v>
      </c>
      <c r="C2" s="13">
        <v>1</v>
      </c>
      <c r="D2" s="13">
        <v>1</v>
      </c>
      <c r="E2" s="13">
        <v>1</v>
      </c>
      <c r="F2" s="13">
        <v>1</v>
      </c>
      <c r="G2" s="13">
        <v>1</v>
      </c>
      <c r="H2" s="13">
        <v>1</v>
      </c>
      <c r="I2" s="19">
        <f>ROUND(1/(1+EXP(-$L$2+(B2*$L$3)+(C2*$L$4)+(D2*$L$5)+(E2*$L$6)+(F2*$L$7)+(G2*$L$8)+(H2*$L$9))),3)</f>
        <v>0.33</v>
      </c>
      <c r="J2" s="18"/>
      <c r="K2" s="17" t="s">
        <v>8</v>
      </c>
      <c r="L2" s="15">
        <v>2.8000000000000001E-2</v>
      </c>
    </row>
    <row r="3" spans="1:12" ht="15.5" x14ac:dyDescent="0.35">
      <c r="A3" s="14">
        <v>2</v>
      </c>
      <c r="B3" s="13">
        <v>1</v>
      </c>
      <c r="C3" s="13">
        <v>1</v>
      </c>
      <c r="D3" s="13">
        <v>1</v>
      </c>
      <c r="E3" s="13">
        <v>1</v>
      </c>
      <c r="F3" s="13">
        <v>1</v>
      </c>
      <c r="G3" s="13">
        <v>1</v>
      </c>
      <c r="H3" s="13">
        <v>0</v>
      </c>
      <c r="I3" s="19">
        <f t="shared" ref="I3:I65" si="0">ROUND(1/(1+EXP(-$L$2+(B3*$L$3)+(C3*$L$4)+(D3*$L$5)+(E3*$L$6)+(F3*$L$7)+(G3*$L$8)+(H3*$L$9))),3)</f>
        <v>0.34200000000000003</v>
      </c>
      <c r="J3" s="18"/>
      <c r="K3" s="17" t="s">
        <v>2</v>
      </c>
      <c r="L3" s="15">
        <v>0.105</v>
      </c>
    </row>
    <row r="4" spans="1:12" ht="15.5" x14ac:dyDescent="0.35">
      <c r="A4" s="14">
        <v>3</v>
      </c>
      <c r="B4" s="13">
        <v>1</v>
      </c>
      <c r="C4" s="13">
        <v>1</v>
      </c>
      <c r="D4" s="13">
        <v>1</v>
      </c>
      <c r="E4" s="13">
        <v>1</v>
      </c>
      <c r="F4" s="13">
        <v>1</v>
      </c>
      <c r="G4" s="13">
        <v>0</v>
      </c>
      <c r="H4" s="13">
        <v>1</v>
      </c>
      <c r="I4" s="19">
        <f t="shared" si="0"/>
        <v>0.34300000000000003</v>
      </c>
      <c r="J4" s="18"/>
      <c r="K4" s="17" t="s">
        <v>4</v>
      </c>
      <c r="L4" s="15">
        <v>0.11600000000000001</v>
      </c>
    </row>
    <row r="5" spans="1:12" ht="15.5" x14ac:dyDescent="0.35">
      <c r="A5" s="14">
        <v>4</v>
      </c>
      <c r="B5" s="13">
        <v>1</v>
      </c>
      <c r="C5" s="13">
        <v>1</v>
      </c>
      <c r="D5" s="13">
        <v>1</v>
      </c>
      <c r="E5" s="13">
        <v>1</v>
      </c>
      <c r="F5" s="13">
        <v>1</v>
      </c>
      <c r="G5" s="13">
        <v>0</v>
      </c>
      <c r="H5" s="13">
        <v>0</v>
      </c>
      <c r="I5" s="19">
        <f t="shared" si="0"/>
        <v>0.35599999999999998</v>
      </c>
      <c r="J5" s="18"/>
      <c r="K5" s="17" t="s">
        <v>15</v>
      </c>
      <c r="L5" s="15">
        <v>8.5000000000000006E-2</v>
      </c>
    </row>
    <row r="6" spans="1:12" ht="15.5" x14ac:dyDescent="0.35">
      <c r="A6" s="14">
        <v>5</v>
      </c>
      <c r="B6" s="13">
        <v>1</v>
      </c>
      <c r="C6" s="13">
        <v>1</v>
      </c>
      <c r="D6" s="13">
        <v>1</v>
      </c>
      <c r="E6" s="13">
        <v>1</v>
      </c>
      <c r="F6" s="13">
        <v>0</v>
      </c>
      <c r="G6" s="13">
        <v>1</v>
      </c>
      <c r="H6" s="13">
        <v>1</v>
      </c>
      <c r="I6" s="19">
        <f t="shared" si="0"/>
        <v>0.36199999999999999</v>
      </c>
      <c r="J6" s="18"/>
      <c r="K6" s="17" t="s">
        <v>6</v>
      </c>
      <c r="L6" s="15">
        <v>0.17399999999999999</v>
      </c>
    </row>
    <row r="7" spans="1:12" ht="15.5" x14ac:dyDescent="0.35">
      <c r="A7" s="14">
        <v>6</v>
      </c>
      <c r="B7" s="13">
        <v>1</v>
      </c>
      <c r="C7" s="13">
        <v>1</v>
      </c>
      <c r="D7" s="13">
        <v>1</v>
      </c>
      <c r="E7" s="13">
        <v>1</v>
      </c>
      <c r="F7" s="13">
        <v>0</v>
      </c>
      <c r="G7" s="13">
        <v>1</v>
      </c>
      <c r="H7" s="13">
        <v>0</v>
      </c>
      <c r="I7" s="19">
        <f t="shared" si="0"/>
        <v>0.374</v>
      </c>
      <c r="J7" s="18"/>
      <c r="K7" s="17" t="s">
        <v>21</v>
      </c>
      <c r="L7" s="15">
        <v>0.14199999999999999</v>
      </c>
    </row>
    <row r="8" spans="1:12" ht="15.5" x14ac:dyDescent="0.35">
      <c r="A8" s="14">
        <v>7</v>
      </c>
      <c r="B8" s="13">
        <v>1</v>
      </c>
      <c r="C8" s="13">
        <v>1</v>
      </c>
      <c r="D8" s="13">
        <v>1</v>
      </c>
      <c r="E8" s="13">
        <v>1</v>
      </c>
      <c r="F8" s="13">
        <v>0</v>
      </c>
      <c r="G8" s="13">
        <v>0</v>
      </c>
      <c r="H8" s="13">
        <v>1</v>
      </c>
      <c r="I8" s="19">
        <f t="shared" si="0"/>
        <v>0.376</v>
      </c>
      <c r="J8" s="18"/>
      <c r="K8" s="17" t="s">
        <v>24</v>
      </c>
      <c r="L8" s="15">
        <v>6.0999999999999999E-2</v>
      </c>
    </row>
    <row r="9" spans="1:12" ht="15.5" x14ac:dyDescent="0.35">
      <c r="A9" s="14">
        <v>8</v>
      </c>
      <c r="B9" s="13">
        <v>1</v>
      </c>
      <c r="C9" s="13">
        <v>1</v>
      </c>
      <c r="D9" s="13">
        <v>1</v>
      </c>
      <c r="E9" s="13">
        <v>1</v>
      </c>
      <c r="F9" s="13">
        <v>0</v>
      </c>
      <c r="G9" s="13">
        <v>0</v>
      </c>
      <c r="H9" s="13">
        <v>0</v>
      </c>
      <c r="I9" s="19">
        <f t="shared" si="0"/>
        <v>0.38900000000000001</v>
      </c>
      <c r="J9" s="18"/>
      <c r="K9" s="17" t="s">
        <v>22</v>
      </c>
      <c r="L9" s="15">
        <v>5.3999999999999999E-2</v>
      </c>
    </row>
    <row r="10" spans="1:12" ht="15.5" x14ac:dyDescent="0.35">
      <c r="A10" s="14">
        <v>9</v>
      </c>
      <c r="B10" s="13">
        <v>1</v>
      </c>
      <c r="C10" s="13">
        <v>1</v>
      </c>
      <c r="D10" s="13">
        <v>1</v>
      </c>
      <c r="E10" s="13">
        <v>0</v>
      </c>
      <c r="F10" s="13">
        <v>1</v>
      </c>
      <c r="G10" s="13">
        <v>1</v>
      </c>
      <c r="H10" s="13">
        <v>1</v>
      </c>
      <c r="I10" s="19">
        <f t="shared" si="0"/>
        <v>0.36899999999999999</v>
      </c>
      <c r="J10" s="18"/>
      <c r="K10" s="18"/>
      <c r="L10" s="18"/>
    </row>
    <row r="11" spans="1:12" ht="15.5" x14ac:dyDescent="0.35">
      <c r="A11" s="14">
        <v>10</v>
      </c>
      <c r="B11" s="13">
        <v>1</v>
      </c>
      <c r="C11" s="13">
        <v>1</v>
      </c>
      <c r="D11" s="13">
        <v>1</v>
      </c>
      <c r="E11" s="13">
        <v>0</v>
      </c>
      <c r="F11" s="13">
        <v>1</v>
      </c>
      <c r="G11" s="13">
        <v>1</v>
      </c>
      <c r="H11" s="13">
        <v>0</v>
      </c>
      <c r="I11" s="19">
        <f t="shared" si="0"/>
        <v>0.38200000000000001</v>
      </c>
      <c r="J11" s="18"/>
      <c r="K11" s="18"/>
      <c r="L11" s="18"/>
    </row>
    <row r="12" spans="1:12" ht="15.5" x14ac:dyDescent="0.35">
      <c r="A12" s="14">
        <v>11</v>
      </c>
      <c r="B12" s="13">
        <v>1</v>
      </c>
      <c r="C12" s="13">
        <v>1</v>
      </c>
      <c r="D12" s="13">
        <v>1</v>
      </c>
      <c r="E12" s="13">
        <v>0</v>
      </c>
      <c r="F12" s="13">
        <v>1</v>
      </c>
      <c r="G12" s="13">
        <v>0</v>
      </c>
      <c r="H12" s="13">
        <v>1</v>
      </c>
      <c r="I12" s="19">
        <f t="shared" si="0"/>
        <v>0.38400000000000001</v>
      </c>
      <c r="J12" s="18"/>
      <c r="K12" s="18"/>
      <c r="L12" s="18"/>
    </row>
    <row r="13" spans="1:12" ht="15.5" x14ac:dyDescent="0.35">
      <c r="A13" s="14">
        <v>12</v>
      </c>
      <c r="B13" s="13">
        <v>1</v>
      </c>
      <c r="C13" s="13">
        <v>1</v>
      </c>
      <c r="D13" s="13">
        <v>1</v>
      </c>
      <c r="E13" s="13">
        <v>0</v>
      </c>
      <c r="F13" s="13">
        <v>1</v>
      </c>
      <c r="G13" s="13">
        <v>0</v>
      </c>
      <c r="H13" s="13">
        <v>0</v>
      </c>
      <c r="I13" s="19">
        <f t="shared" si="0"/>
        <v>0.39700000000000002</v>
      </c>
      <c r="J13" s="18"/>
      <c r="K13" s="18"/>
      <c r="L13" s="23"/>
    </row>
    <row r="14" spans="1:12" ht="15.5" x14ac:dyDescent="0.35">
      <c r="A14" s="14">
        <v>13</v>
      </c>
      <c r="B14" s="13">
        <v>1</v>
      </c>
      <c r="C14" s="13">
        <v>1</v>
      </c>
      <c r="D14" s="13">
        <v>1</v>
      </c>
      <c r="E14" s="13">
        <v>0</v>
      </c>
      <c r="F14" s="13">
        <v>0</v>
      </c>
      <c r="G14" s="13">
        <v>1</v>
      </c>
      <c r="H14" s="13">
        <v>1</v>
      </c>
      <c r="I14" s="19">
        <f t="shared" si="0"/>
        <v>0.40300000000000002</v>
      </c>
      <c r="J14" s="18"/>
      <c r="K14" s="18"/>
      <c r="L14" s="18"/>
    </row>
    <row r="15" spans="1:12" ht="15.5" x14ac:dyDescent="0.35">
      <c r="A15" s="14">
        <v>14</v>
      </c>
      <c r="B15" s="13">
        <v>1</v>
      </c>
      <c r="C15" s="13">
        <v>1</v>
      </c>
      <c r="D15" s="13">
        <v>1</v>
      </c>
      <c r="E15" s="13">
        <v>0</v>
      </c>
      <c r="F15" s="13">
        <v>0</v>
      </c>
      <c r="G15" s="13">
        <v>1</v>
      </c>
      <c r="H15" s="13">
        <v>0</v>
      </c>
      <c r="I15" s="19">
        <f t="shared" si="0"/>
        <v>0.41599999999999998</v>
      </c>
      <c r="J15" s="18"/>
      <c r="K15" s="18"/>
      <c r="L15" s="18"/>
    </row>
    <row r="16" spans="1:12" ht="15.5" x14ac:dyDescent="0.35">
      <c r="A16" s="14">
        <v>15</v>
      </c>
      <c r="B16" s="13">
        <v>1</v>
      </c>
      <c r="C16" s="13">
        <v>1</v>
      </c>
      <c r="D16" s="13">
        <v>1</v>
      </c>
      <c r="E16" s="13">
        <v>0</v>
      </c>
      <c r="F16" s="13">
        <v>0</v>
      </c>
      <c r="G16" s="13">
        <v>0</v>
      </c>
      <c r="H16" s="13">
        <v>1</v>
      </c>
      <c r="I16" s="19">
        <f t="shared" si="0"/>
        <v>0.41799999999999998</v>
      </c>
      <c r="J16" s="18"/>
      <c r="K16" s="18"/>
      <c r="L16" s="18"/>
    </row>
    <row r="17" spans="1:12" ht="15.5" x14ac:dyDescent="0.35">
      <c r="A17" s="14">
        <v>16</v>
      </c>
      <c r="B17" s="13">
        <v>1</v>
      </c>
      <c r="C17" s="13">
        <v>1</v>
      </c>
      <c r="D17" s="13">
        <v>1</v>
      </c>
      <c r="E17" s="13">
        <v>0</v>
      </c>
      <c r="F17" s="13">
        <v>0</v>
      </c>
      <c r="G17" s="13">
        <v>0</v>
      </c>
      <c r="H17" s="13">
        <v>0</v>
      </c>
      <c r="I17" s="19">
        <f t="shared" si="0"/>
        <v>0.43099999999999999</v>
      </c>
      <c r="J17" s="18"/>
      <c r="K17" s="18"/>
      <c r="L17" s="18"/>
    </row>
    <row r="18" spans="1:12" ht="15.5" x14ac:dyDescent="0.35">
      <c r="A18" s="14">
        <v>17</v>
      </c>
      <c r="B18" s="13">
        <v>1</v>
      </c>
      <c r="C18" s="13">
        <v>1</v>
      </c>
      <c r="D18" s="13">
        <v>0</v>
      </c>
      <c r="E18" s="13">
        <v>1</v>
      </c>
      <c r="F18" s="13">
        <v>1</v>
      </c>
      <c r="G18" s="13">
        <v>1</v>
      </c>
      <c r="H18" s="13">
        <v>1</v>
      </c>
      <c r="I18" s="19">
        <f t="shared" si="0"/>
        <v>0.34899999999999998</v>
      </c>
      <c r="J18" s="18"/>
      <c r="K18" s="18"/>
      <c r="L18" s="18"/>
    </row>
    <row r="19" spans="1:12" ht="15.5" x14ac:dyDescent="0.35">
      <c r="A19" s="14">
        <v>18</v>
      </c>
      <c r="B19" s="13">
        <v>1</v>
      </c>
      <c r="C19" s="13">
        <v>1</v>
      </c>
      <c r="D19" s="13">
        <v>0</v>
      </c>
      <c r="E19" s="13">
        <v>1</v>
      </c>
      <c r="F19" s="13">
        <v>1</v>
      </c>
      <c r="G19" s="13">
        <v>1</v>
      </c>
      <c r="H19" s="13">
        <v>0</v>
      </c>
      <c r="I19" s="19">
        <f t="shared" si="0"/>
        <v>0.36099999999999999</v>
      </c>
      <c r="J19" s="18"/>
      <c r="K19" s="18"/>
      <c r="L19" s="18"/>
    </row>
    <row r="20" spans="1:12" ht="15.5" x14ac:dyDescent="0.35">
      <c r="A20" s="14">
        <v>19</v>
      </c>
      <c r="B20" s="13">
        <v>1</v>
      </c>
      <c r="C20" s="13">
        <v>1</v>
      </c>
      <c r="D20" s="13">
        <v>0</v>
      </c>
      <c r="E20" s="13">
        <v>1</v>
      </c>
      <c r="F20" s="13">
        <v>1</v>
      </c>
      <c r="G20" s="13">
        <v>0</v>
      </c>
      <c r="H20" s="13">
        <v>1</v>
      </c>
      <c r="I20" s="19">
        <f t="shared" si="0"/>
        <v>0.36299999999999999</v>
      </c>
      <c r="J20" s="18"/>
      <c r="K20" s="18"/>
      <c r="L20" s="18"/>
    </row>
    <row r="21" spans="1:12" ht="15.5" x14ac:dyDescent="0.35">
      <c r="A21" s="14">
        <v>20</v>
      </c>
      <c r="B21" s="13">
        <v>1</v>
      </c>
      <c r="C21" s="13">
        <v>1</v>
      </c>
      <c r="D21" s="13">
        <v>0</v>
      </c>
      <c r="E21" s="13">
        <v>1</v>
      </c>
      <c r="F21" s="13">
        <v>1</v>
      </c>
      <c r="G21" s="13">
        <v>0</v>
      </c>
      <c r="H21" s="13">
        <v>0</v>
      </c>
      <c r="I21" s="19">
        <f t="shared" si="0"/>
        <v>0.375</v>
      </c>
      <c r="J21" s="18"/>
      <c r="K21" s="18"/>
      <c r="L21" s="18"/>
    </row>
    <row r="22" spans="1:12" ht="15.5" x14ac:dyDescent="0.35">
      <c r="A22" s="14">
        <v>21</v>
      </c>
      <c r="B22" s="13">
        <v>1</v>
      </c>
      <c r="C22" s="13">
        <v>1</v>
      </c>
      <c r="D22" s="13">
        <v>0</v>
      </c>
      <c r="E22" s="13">
        <v>1</v>
      </c>
      <c r="F22" s="13">
        <v>0</v>
      </c>
      <c r="G22" s="13">
        <v>1</v>
      </c>
      <c r="H22" s="13">
        <v>1</v>
      </c>
      <c r="I22" s="19">
        <f t="shared" si="0"/>
        <v>0.38200000000000001</v>
      </c>
      <c r="J22" s="18"/>
      <c r="K22" s="18"/>
      <c r="L22" s="18"/>
    </row>
    <row r="23" spans="1:12" ht="15.5" x14ac:dyDescent="0.35">
      <c r="A23" s="14">
        <v>22</v>
      </c>
      <c r="B23" s="13">
        <v>1</v>
      </c>
      <c r="C23" s="13">
        <v>1</v>
      </c>
      <c r="D23" s="13">
        <v>0</v>
      </c>
      <c r="E23" s="13">
        <v>1</v>
      </c>
      <c r="F23" s="13">
        <v>0</v>
      </c>
      <c r="G23" s="13">
        <v>1</v>
      </c>
      <c r="H23" s="13">
        <v>0</v>
      </c>
      <c r="I23" s="19">
        <f t="shared" si="0"/>
        <v>0.39500000000000002</v>
      </c>
      <c r="J23" s="18"/>
      <c r="K23" s="18"/>
      <c r="L23" s="18"/>
    </row>
    <row r="24" spans="1:12" ht="15.5" x14ac:dyDescent="0.35">
      <c r="A24" s="14">
        <v>23</v>
      </c>
      <c r="B24" s="13">
        <v>1</v>
      </c>
      <c r="C24" s="13">
        <v>1</v>
      </c>
      <c r="D24" s="13">
        <v>0</v>
      </c>
      <c r="E24" s="13">
        <v>1</v>
      </c>
      <c r="F24" s="13">
        <v>0</v>
      </c>
      <c r="G24" s="13">
        <v>0</v>
      </c>
      <c r="H24" s="13">
        <v>1</v>
      </c>
      <c r="I24" s="19">
        <f t="shared" si="0"/>
        <v>0.39600000000000002</v>
      </c>
      <c r="J24" s="18"/>
      <c r="K24" s="18"/>
      <c r="L24" s="18"/>
    </row>
    <row r="25" spans="1:12" ht="15.5" x14ac:dyDescent="0.35">
      <c r="A25" s="14">
        <v>24</v>
      </c>
      <c r="B25" s="13">
        <v>1</v>
      </c>
      <c r="C25" s="13">
        <v>1</v>
      </c>
      <c r="D25" s="13">
        <v>0</v>
      </c>
      <c r="E25" s="13">
        <v>1</v>
      </c>
      <c r="F25" s="13">
        <v>0</v>
      </c>
      <c r="G25" s="13">
        <v>0</v>
      </c>
      <c r="H25" s="13">
        <v>0</v>
      </c>
      <c r="I25" s="19">
        <f t="shared" si="0"/>
        <v>0.40899999999999997</v>
      </c>
      <c r="J25" s="18"/>
      <c r="K25" s="18"/>
      <c r="L25" s="18"/>
    </row>
    <row r="26" spans="1:12" ht="15.5" x14ac:dyDescent="0.35">
      <c r="A26" s="14">
        <v>25</v>
      </c>
      <c r="B26" s="13">
        <v>1</v>
      </c>
      <c r="C26" s="13">
        <v>1</v>
      </c>
      <c r="D26" s="13">
        <v>0</v>
      </c>
      <c r="E26" s="13">
        <v>0</v>
      </c>
      <c r="F26" s="13">
        <v>1</v>
      </c>
      <c r="G26" s="13">
        <v>1</v>
      </c>
      <c r="H26" s="13">
        <v>1</v>
      </c>
      <c r="I26" s="19">
        <f t="shared" si="0"/>
        <v>0.38900000000000001</v>
      </c>
      <c r="J26" s="18"/>
      <c r="K26" s="18"/>
      <c r="L26" s="18"/>
    </row>
    <row r="27" spans="1:12" ht="15.5" x14ac:dyDescent="0.35">
      <c r="A27" s="14">
        <v>26</v>
      </c>
      <c r="B27" s="13">
        <v>1</v>
      </c>
      <c r="C27" s="13">
        <v>1</v>
      </c>
      <c r="D27" s="13">
        <v>0</v>
      </c>
      <c r="E27" s="13">
        <v>0</v>
      </c>
      <c r="F27" s="13">
        <v>1</v>
      </c>
      <c r="G27" s="13">
        <v>1</v>
      </c>
      <c r="H27" s="13">
        <v>0</v>
      </c>
      <c r="I27" s="19">
        <f t="shared" si="0"/>
        <v>0.40200000000000002</v>
      </c>
      <c r="J27" s="18"/>
      <c r="K27" s="18"/>
      <c r="L27" s="18"/>
    </row>
    <row r="28" spans="1:12" ht="15.5" x14ac:dyDescent="0.35">
      <c r="A28" s="14">
        <v>27</v>
      </c>
      <c r="B28" s="13">
        <v>1</v>
      </c>
      <c r="C28" s="13">
        <v>1</v>
      </c>
      <c r="D28" s="13">
        <v>0</v>
      </c>
      <c r="E28" s="13">
        <v>0</v>
      </c>
      <c r="F28" s="13">
        <v>1</v>
      </c>
      <c r="G28" s="13">
        <v>0</v>
      </c>
      <c r="H28" s="13">
        <v>1</v>
      </c>
      <c r="I28" s="19">
        <f t="shared" si="0"/>
        <v>0.40400000000000003</v>
      </c>
      <c r="J28" s="18"/>
      <c r="K28" s="18"/>
      <c r="L28" s="18"/>
    </row>
    <row r="29" spans="1:12" ht="15.5" x14ac:dyDescent="0.35">
      <c r="A29" s="14">
        <v>28</v>
      </c>
      <c r="B29" s="13">
        <v>1</v>
      </c>
      <c r="C29" s="13">
        <v>1</v>
      </c>
      <c r="D29" s="13">
        <v>0</v>
      </c>
      <c r="E29" s="13">
        <v>0</v>
      </c>
      <c r="F29" s="13">
        <v>1</v>
      </c>
      <c r="G29" s="13">
        <v>0</v>
      </c>
      <c r="H29" s="13">
        <v>0</v>
      </c>
      <c r="I29" s="19">
        <f t="shared" si="0"/>
        <v>0.41699999999999998</v>
      </c>
      <c r="J29" s="18"/>
      <c r="K29" s="18"/>
      <c r="L29" s="18"/>
    </row>
    <row r="30" spans="1:12" ht="15.5" x14ac:dyDescent="0.35">
      <c r="A30" s="14">
        <v>29</v>
      </c>
      <c r="B30" s="13">
        <v>1</v>
      </c>
      <c r="C30" s="13">
        <v>1</v>
      </c>
      <c r="D30" s="13">
        <v>0</v>
      </c>
      <c r="E30" s="13">
        <v>0</v>
      </c>
      <c r="F30" s="13">
        <v>0</v>
      </c>
      <c r="G30" s="13">
        <v>1</v>
      </c>
      <c r="H30" s="13">
        <v>1</v>
      </c>
      <c r="I30" s="19">
        <f t="shared" si="0"/>
        <v>0.42399999999999999</v>
      </c>
      <c r="J30" s="18"/>
      <c r="K30" s="18"/>
      <c r="L30" s="18"/>
    </row>
    <row r="31" spans="1:12" ht="15.5" x14ac:dyDescent="0.35">
      <c r="A31" s="14">
        <v>30</v>
      </c>
      <c r="B31" s="13">
        <v>1</v>
      </c>
      <c r="C31" s="13">
        <v>1</v>
      </c>
      <c r="D31" s="13">
        <v>0</v>
      </c>
      <c r="E31" s="13">
        <v>0</v>
      </c>
      <c r="F31" s="13">
        <v>0</v>
      </c>
      <c r="G31" s="13">
        <v>1</v>
      </c>
      <c r="H31" s="13">
        <v>0</v>
      </c>
      <c r="I31" s="19">
        <f t="shared" si="0"/>
        <v>0.437</v>
      </c>
      <c r="J31" s="18"/>
      <c r="K31" s="18"/>
      <c r="L31" s="18"/>
    </row>
    <row r="32" spans="1:12" ht="15.5" x14ac:dyDescent="0.35">
      <c r="A32" s="14">
        <v>31</v>
      </c>
      <c r="B32" s="13">
        <v>1</v>
      </c>
      <c r="C32" s="13">
        <v>1</v>
      </c>
      <c r="D32" s="13">
        <v>0</v>
      </c>
      <c r="E32" s="13">
        <v>0</v>
      </c>
      <c r="F32" s="13">
        <v>0</v>
      </c>
      <c r="G32" s="13">
        <v>0</v>
      </c>
      <c r="H32" s="13">
        <v>1</v>
      </c>
      <c r="I32" s="19">
        <f t="shared" si="0"/>
        <v>0.439</v>
      </c>
      <c r="J32" s="18"/>
      <c r="K32" s="18"/>
      <c r="L32" s="18"/>
    </row>
    <row r="33" spans="1:12" ht="15.5" x14ac:dyDescent="0.35">
      <c r="A33" s="14">
        <v>32</v>
      </c>
      <c r="B33" s="13">
        <v>1</v>
      </c>
      <c r="C33" s="13">
        <v>1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9">
        <f t="shared" si="0"/>
        <v>0.45200000000000001</v>
      </c>
      <c r="J33" s="18"/>
      <c r="K33" s="18"/>
      <c r="L33" s="18"/>
    </row>
    <row r="34" spans="1:12" ht="15.5" x14ac:dyDescent="0.35">
      <c r="A34" s="14">
        <v>33</v>
      </c>
      <c r="B34" s="13">
        <v>1</v>
      </c>
      <c r="C34" s="13">
        <v>0</v>
      </c>
      <c r="D34" s="13">
        <v>1</v>
      </c>
      <c r="E34" s="13">
        <v>1</v>
      </c>
      <c r="F34" s="13">
        <v>1</v>
      </c>
      <c r="G34" s="13">
        <v>1</v>
      </c>
      <c r="H34" s="13">
        <v>1</v>
      </c>
      <c r="I34" s="19">
        <f>ROUND(1/(1+EXP(-$L$2+(B34*$L$3)+(C34*$L$4)+(D34*$L$5)+(E34*$L$6)+(F34*$L$7)+(G34*$L$8)+(H34*$L$9))),3)</f>
        <v>0.35599999999999998</v>
      </c>
      <c r="J34" s="18"/>
      <c r="K34" s="18"/>
      <c r="L34" s="18"/>
    </row>
    <row r="35" spans="1:12" ht="15.5" x14ac:dyDescent="0.35">
      <c r="A35" s="14">
        <v>34</v>
      </c>
      <c r="B35" s="13">
        <v>1</v>
      </c>
      <c r="C35" s="13">
        <v>0</v>
      </c>
      <c r="D35" s="13">
        <v>1</v>
      </c>
      <c r="E35" s="13">
        <v>1</v>
      </c>
      <c r="F35" s="13">
        <v>1</v>
      </c>
      <c r="G35" s="13">
        <v>1</v>
      </c>
      <c r="H35" s="13">
        <v>0</v>
      </c>
      <c r="I35" s="19">
        <f t="shared" si="0"/>
        <v>0.36799999999999999</v>
      </c>
      <c r="J35" s="18"/>
      <c r="K35" s="18"/>
      <c r="L35" s="18"/>
    </row>
    <row r="36" spans="1:12" ht="15.5" x14ac:dyDescent="0.35">
      <c r="A36" s="14">
        <v>35</v>
      </c>
      <c r="B36" s="13">
        <v>1</v>
      </c>
      <c r="C36" s="13">
        <v>0</v>
      </c>
      <c r="D36" s="13">
        <v>1</v>
      </c>
      <c r="E36" s="13">
        <v>1</v>
      </c>
      <c r="F36" s="13">
        <v>1</v>
      </c>
      <c r="G36" s="13">
        <v>0</v>
      </c>
      <c r="H36" s="13">
        <v>1</v>
      </c>
      <c r="I36" s="19">
        <f t="shared" si="0"/>
        <v>0.37</v>
      </c>
      <c r="J36" s="18"/>
      <c r="K36" s="18"/>
      <c r="L36" s="18"/>
    </row>
    <row r="37" spans="1:12" ht="15.5" x14ac:dyDescent="0.35">
      <c r="A37" s="14">
        <v>36</v>
      </c>
      <c r="B37" s="13">
        <v>1</v>
      </c>
      <c r="C37" s="13">
        <v>0</v>
      </c>
      <c r="D37" s="13">
        <v>1</v>
      </c>
      <c r="E37" s="13">
        <v>1</v>
      </c>
      <c r="F37" s="13">
        <v>1</v>
      </c>
      <c r="G37" s="13">
        <v>0</v>
      </c>
      <c r="H37" s="13">
        <v>0</v>
      </c>
      <c r="I37" s="19">
        <f t="shared" si="0"/>
        <v>0.38300000000000001</v>
      </c>
      <c r="J37" s="18"/>
      <c r="K37" s="18"/>
      <c r="L37" s="18"/>
    </row>
    <row r="38" spans="1:12" ht="15.5" x14ac:dyDescent="0.35">
      <c r="A38" s="14">
        <v>37</v>
      </c>
      <c r="B38" s="13">
        <v>1</v>
      </c>
      <c r="C38" s="13">
        <v>0</v>
      </c>
      <c r="D38" s="13">
        <v>1</v>
      </c>
      <c r="E38" s="13">
        <v>1</v>
      </c>
      <c r="F38" s="13">
        <v>0</v>
      </c>
      <c r="G38" s="13">
        <v>1</v>
      </c>
      <c r="H38" s="13">
        <v>1</v>
      </c>
      <c r="I38" s="19">
        <f t="shared" si="0"/>
        <v>0.38900000000000001</v>
      </c>
      <c r="J38" s="18"/>
      <c r="K38" s="18"/>
      <c r="L38" s="18"/>
    </row>
    <row r="39" spans="1:12" ht="15.5" x14ac:dyDescent="0.35">
      <c r="A39" s="14">
        <v>38</v>
      </c>
      <c r="B39" s="13">
        <v>1</v>
      </c>
      <c r="C39" s="13">
        <v>0</v>
      </c>
      <c r="D39" s="13">
        <v>1</v>
      </c>
      <c r="E39" s="13">
        <v>1</v>
      </c>
      <c r="F39" s="13">
        <v>0</v>
      </c>
      <c r="G39" s="13">
        <v>1</v>
      </c>
      <c r="H39" s="13">
        <v>0</v>
      </c>
      <c r="I39" s="19">
        <f t="shared" si="0"/>
        <v>0.40200000000000002</v>
      </c>
      <c r="J39" s="18"/>
      <c r="K39" s="18"/>
      <c r="L39" s="18"/>
    </row>
    <row r="40" spans="1:12" ht="15.5" x14ac:dyDescent="0.35">
      <c r="A40" s="14">
        <v>39</v>
      </c>
      <c r="B40" s="13">
        <v>1</v>
      </c>
      <c r="C40" s="13">
        <v>0</v>
      </c>
      <c r="D40" s="13">
        <v>1</v>
      </c>
      <c r="E40" s="13">
        <v>1</v>
      </c>
      <c r="F40" s="13">
        <v>0</v>
      </c>
      <c r="G40" s="13">
        <v>0</v>
      </c>
      <c r="H40" s="13">
        <v>1</v>
      </c>
      <c r="I40" s="19">
        <f t="shared" si="0"/>
        <v>0.40400000000000003</v>
      </c>
      <c r="J40" s="18"/>
      <c r="K40" s="18"/>
      <c r="L40" s="18"/>
    </row>
    <row r="41" spans="1:12" ht="15.5" x14ac:dyDescent="0.35">
      <c r="A41" s="14">
        <v>40</v>
      </c>
      <c r="B41" s="13">
        <v>1</v>
      </c>
      <c r="C41" s="13">
        <v>0</v>
      </c>
      <c r="D41" s="13">
        <v>1</v>
      </c>
      <c r="E41" s="13">
        <v>1</v>
      </c>
      <c r="F41" s="13">
        <v>0</v>
      </c>
      <c r="G41" s="13">
        <v>0</v>
      </c>
      <c r="H41" s="13">
        <v>0</v>
      </c>
      <c r="I41" s="19">
        <f t="shared" si="0"/>
        <v>0.41699999999999998</v>
      </c>
      <c r="J41" s="18"/>
      <c r="K41" s="18"/>
      <c r="L41" s="18"/>
    </row>
    <row r="42" spans="1:12" ht="15.5" x14ac:dyDescent="0.35">
      <c r="A42" s="14">
        <v>41</v>
      </c>
      <c r="B42" s="13">
        <v>1</v>
      </c>
      <c r="C42" s="13">
        <v>0</v>
      </c>
      <c r="D42" s="13">
        <v>1</v>
      </c>
      <c r="E42" s="13">
        <v>0</v>
      </c>
      <c r="F42" s="13">
        <v>1</v>
      </c>
      <c r="G42" s="13">
        <v>1</v>
      </c>
      <c r="H42" s="13">
        <v>1</v>
      </c>
      <c r="I42" s="19">
        <f t="shared" si="0"/>
        <v>0.39700000000000002</v>
      </c>
      <c r="J42" s="18"/>
      <c r="K42" s="18"/>
      <c r="L42" s="18"/>
    </row>
    <row r="43" spans="1:12" ht="15.5" x14ac:dyDescent="0.35">
      <c r="A43" s="14">
        <v>42</v>
      </c>
      <c r="B43" s="13">
        <v>1</v>
      </c>
      <c r="C43" s="13">
        <v>0</v>
      </c>
      <c r="D43" s="13">
        <v>1</v>
      </c>
      <c r="E43" s="13">
        <v>0</v>
      </c>
      <c r="F43" s="13">
        <v>1</v>
      </c>
      <c r="G43" s="13">
        <v>1</v>
      </c>
      <c r="H43" s="13">
        <v>0</v>
      </c>
      <c r="I43" s="19">
        <f t="shared" si="0"/>
        <v>0.41</v>
      </c>
      <c r="J43" s="18"/>
      <c r="K43" s="18"/>
      <c r="L43" s="18"/>
    </row>
    <row r="44" spans="1:12" ht="15.5" x14ac:dyDescent="0.35">
      <c r="A44" s="14">
        <v>43</v>
      </c>
      <c r="B44" s="13">
        <v>1</v>
      </c>
      <c r="C44" s="13">
        <v>0</v>
      </c>
      <c r="D44" s="13">
        <v>1</v>
      </c>
      <c r="E44" s="13">
        <v>0</v>
      </c>
      <c r="F44" s="13">
        <v>1</v>
      </c>
      <c r="G44" s="13">
        <v>0</v>
      </c>
      <c r="H44" s="13">
        <v>1</v>
      </c>
      <c r="I44" s="19">
        <f t="shared" si="0"/>
        <v>0.41099999999999998</v>
      </c>
      <c r="J44" s="18"/>
      <c r="K44" s="18"/>
      <c r="L44" s="18"/>
    </row>
    <row r="45" spans="1:12" ht="15.5" x14ac:dyDescent="0.35">
      <c r="A45" s="14">
        <v>44</v>
      </c>
      <c r="B45" s="13">
        <v>1</v>
      </c>
      <c r="C45" s="13">
        <v>0</v>
      </c>
      <c r="D45" s="13">
        <v>1</v>
      </c>
      <c r="E45" s="13">
        <v>0</v>
      </c>
      <c r="F45" s="13">
        <v>1</v>
      </c>
      <c r="G45" s="13">
        <v>0</v>
      </c>
      <c r="H45" s="13">
        <v>0</v>
      </c>
      <c r="I45" s="19">
        <f t="shared" si="0"/>
        <v>0.42499999999999999</v>
      </c>
      <c r="J45" s="18"/>
      <c r="K45" s="18"/>
      <c r="L45" s="18"/>
    </row>
    <row r="46" spans="1:12" ht="15.5" x14ac:dyDescent="0.35">
      <c r="A46" s="14">
        <v>45</v>
      </c>
      <c r="B46" s="13">
        <v>1</v>
      </c>
      <c r="C46" s="13">
        <v>0</v>
      </c>
      <c r="D46" s="13">
        <v>1</v>
      </c>
      <c r="E46" s="13">
        <v>0</v>
      </c>
      <c r="F46" s="13">
        <v>0</v>
      </c>
      <c r="G46" s="13">
        <v>1</v>
      </c>
      <c r="H46" s="13">
        <v>1</v>
      </c>
      <c r="I46" s="19">
        <f t="shared" si="0"/>
        <v>0.43099999999999999</v>
      </c>
      <c r="J46" s="18"/>
      <c r="K46" s="18"/>
      <c r="L46" s="18"/>
    </row>
    <row r="47" spans="1:12" ht="15.5" x14ac:dyDescent="0.35">
      <c r="A47" s="14">
        <v>46</v>
      </c>
      <c r="B47" s="13">
        <v>1</v>
      </c>
      <c r="C47" s="13">
        <v>0</v>
      </c>
      <c r="D47" s="13">
        <v>1</v>
      </c>
      <c r="E47" s="13">
        <v>0</v>
      </c>
      <c r="F47" s="13">
        <v>0</v>
      </c>
      <c r="G47" s="13">
        <v>1</v>
      </c>
      <c r="H47" s="13">
        <v>0</v>
      </c>
      <c r="I47" s="19">
        <f t="shared" si="0"/>
        <v>0.44400000000000001</v>
      </c>
      <c r="J47" s="18"/>
      <c r="K47" s="18"/>
      <c r="L47" s="18"/>
    </row>
    <row r="48" spans="1:12" ht="15.5" x14ac:dyDescent="0.35">
      <c r="A48" s="14">
        <v>47</v>
      </c>
      <c r="B48" s="13">
        <v>1</v>
      </c>
      <c r="C48" s="13">
        <v>0</v>
      </c>
      <c r="D48" s="13">
        <v>1</v>
      </c>
      <c r="E48" s="13">
        <v>0</v>
      </c>
      <c r="F48" s="13">
        <v>0</v>
      </c>
      <c r="G48" s="13">
        <v>0</v>
      </c>
      <c r="H48" s="13">
        <v>1</v>
      </c>
      <c r="I48" s="19">
        <f t="shared" si="0"/>
        <v>0.44600000000000001</v>
      </c>
      <c r="J48" s="18"/>
      <c r="K48" s="18"/>
      <c r="L48" s="18"/>
    </row>
    <row r="49" spans="1:12" ht="15.5" x14ac:dyDescent="0.35">
      <c r="A49" s="14">
        <v>48</v>
      </c>
      <c r="B49" s="13">
        <v>1</v>
      </c>
      <c r="C49" s="13">
        <v>0</v>
      </c>
      <c r="D49" s="13">
        <v>1</v>
      </c>
      <c r="E49" s="13">
        <v>0</v>
      </c>
      <c r="F49" s="13">
        <v>0</v>
      </c>
      <c r="G49" s="13">
        <v>0</v>
      </c>
      <c r="H49" s="13">
        <v>0</v>
      </c>
      <c r="I49" s="19">
        <f t="shared" si="0"/>
        <v>0.46</v>
      </c>
      <c r="J49" s="18"/>
      <c r="K49" s="18"/>
      <c r="L49" s="18"/>
    </row>
    <row r="50" spans="1:12" ht="15.5" x14ac:dyDescent="0.35">
      <c r="A50" s="14">
        <v>49</v>
      </c>
      <c r="B50" s="13">
        <v>1</v>
      </c>
      <c r="C50" s="13">
        <v>0</v>
      </c>
      <c r="D50" s="13">
        <v>0</v>
      </c>
      <c r="E50" s="13">
        <v>1</v>
      </c>
      <c r="F50" s="13">
        <v>1</v>
      </c>
      <c r="G50" s="13">
        <v>1</v>
      </c>
      <c r="H50" s="13">
        <v>1</v>
      </c>
      <c r="I50" s="19">
        <f t="shared" si="0"/>
        <v>0.376</v>
      </c>
      <c r="J50" s="18"/>
      <c r="K50" s="18"/>
      <c r="L50" s="18"/>
    </row>
    <row r="51" spans="1:12" ht="15.5" x14ac:dyDescent="0.35">
      <c r="A51" s="14">
        <v>50</v>
      </c>
      <c r="B51" s="13">
        <v>1</v>
      </c>
      <c r="C51" s="13">
        <v>0</v>
      </c>
      <c r="D51" s="13">
        <v>0</v>
      </c>
      <c r="E51" s="13">
        <v>1</v>
      </c>
      <c r="F51" s="13">
        <v>1</v>
      </c>
      <c r="G51" s="13">
        <v>1</v>
      </c>
      <c r="H51" s="13">
        <v>0</v>
      </c>
      <c r="I51" s="19">
        <f t="shared" si="0"/>
        <v>0.38800000000000001</v>
      </c>
      <c r="J51" s="18"/>
      <c r="K51" s="18"/>
      <c r="L51" s="18"/>
    </row>
    <row r="52" spans="1:12" ht="15.5" x14ac:dyDescent="0.35">
      <c r="A52" s="14">
        <v>51</v>
      </c>
      <c r="B52" s="13">
        <v>1</v>
      </c>
      <c r="C52" s="13">
        <v>0</v>
      </c>
      <c r="D52" s="13">
        <v>0</v>
      </c>
      <c r="E52" s="13">
        <v>1</v>
      </c>
      <c r="F52" s="13">
        <v>1</v>
      </c>
      <c r="G52" s="13">
        <v>0</v>
      </c>
      <c r="H52" s="13">
        <v>1</v>
      </c>
      <c r="I52" s="19">
        <f t="shared" si="0"/>
        <v>0.39</v>
      </c>
      <c r="J52" s="18"/>
      <c r="K52" s="18"/>
      <c r="L52" s="18"/>
    </row>
    <row r="53" spans="1:12" ht="15.5" x14ac:dyDescent="0.35">
      <c r="A53" s="14">
        <v>52</v>
      </c>
      <c r="B53" s="13">
        <v>1</v>
      </c>
      <c r="C53" s="13">
        <v>0</v>
      </c>
      <c r="D53" s="13">
        <v>0</v>
      </c>
      <c r="E53" s="13">
        <v>1</v>
      </c>
      <c r="F53" s="13">
        <v>1</v>
      </c>
      <c r="G53" s="13">
        <v>0</v>
      </c>
      <c r="H53" s="13">
        <v>0</v>
      </c>
      <c r="I53" s="19">
        <f t="shared" si="0"/>
        <v>0.40300000000000002</v>
      </c>
      <c r="J53" s="18"/>
      <c r="K53" s="18"/>
      <c r="L53" s="18"/>
    </row>
    <row r="54" spans="1:12" ht="15.5" x14ac:dyDescent="0.35">
      <c r="A54" s="14">
        <v>53</v>
      </c>
      <c r="B54" s="13">
        <v>1</v>
      </c>
      <c r="C54" s="13">
        <v>0</v>
      </c>
      <c r="D54" s="13">
        <v>0</v>
      </c>
      <c r="E54" s="13">
        <v>1</v>
      </c>
      <c r="F54" s="13">
        <v>0</v>
      </c>
      <c r="G54" s="13">
        <v>1</v>
      </c>
      <c r="H54" s="13">
        <v>1</v>
      </c>
      <c r="I54" s="19">
        <f t="shared" si="0"/>
        <v>0.41</v>
      </c>
      <c r="J54" s="18"/>
      <c r="K54" s="18"/>
      <c r="L54" s="18"/>
    </row>
    <row r="55" spans="1:12" ht="15.5" x14ac:dyDescent="0.35">
      <c r="A55" s="14">
        <v>54</v>
      </c>
      <c r="B55" s="13">
        <v>1</v>
      </c>
      <c r="C55" s="13">
        <v>0</v>
      </c>
      <c r="D55" s="13">
        <v>0</v>
      </c>
      <c r="E55" s="13">
        <v>1</v>
      </c>
      <c r="F55" s="13">
        <v>0</v>
      </c>
      <c r="G55" s="13">
        <v>1</v>
      </c>
      <c r="H55" s="13">
        <v>0</v>
      </c>
      <c r="I55" s="19">
        <f t="shared" si="0"/>
        <v>0.42299999999999999</v>
      </c>
      <c r="J55" s="18"/>
      <c r="K55" s="18"/>
      <c r="L55" s="18"/>
    </row>
    <row r="56" spans="1:12" ht="15.5" x14ac:dyDescent="0.35">
      <c r="A56" s="14">
        <v>55</v>
      </c>
      <c r="B56" s="13">
        <v>1</v>
      </c>
      <c r="C56" s="13">
        <v>0</v>
      </c>
      <c r="D56" s="13">
        <v>0</v>
      </c>
      <c r="E56" s="13">
        <v>1</v>
      </c>
      <c r="F56" s="13">
        <v>0</v>
      </c>
      <c r="G56" s="13">
        <v>0</v>
      </c>
      <c r="H56" s="13">
        <v>1</v>
      </c>
      <c r="I56" s="19">
        <f t="shared" si="0"/>
        <v>0.42399999999999999</v>
      </c>
      <c r="J56" s="18"/>
      <c r="K56" s="18"/>
      <c r="L56" s="18"/>
    </row>
    <row r="57" spans="1:12" ht="15.5" x14ac:dyDescent="0.35">
      <c r="A57" s="14">
        <v>56</v>
      </c>
      <c r="B57" s="13">
        <v>1</v>
      </c>
      <c r="C57" s="13">
        <v>0</v>
      </c>
      <c r="D57" s="13">
        <v>0</v>
      </c>
      <c r="E57" s="13">
        <v>1</v>
      </c>
      <c r="F57" s="13">
        <v>0</v>
      </c>
      <c r="G57" s="13">
        <v>0</v>
      </c>
      <c r="H57" s="13">
        <v>0</v>
      </c>
      <c r="I57" s="19">
        <f t="shared" si="0"/>
        <v>0.438</v>
      </c>
      <c r="J57" s="18"/>
      <c r="K57" s="18"/>
      <c r="L57" s="18"/>
    </row>
    <row r="58" spans="1:12" ht="15.5" x14ac:dyDescent="0.35">
      <c r="A58" s="14">
        <v>57</v>
      </c>
      <c r="B58" s="13">
        <v>1</v>
      </c>
      <c r="C58" s="13">
        <v>0</v>
      </c>
      <c r="D58" s="13">
        <v>0</v>
      </c>
      <c r="E58" s="13">
        <v>0</v>
      </c>
      <c r="F58" s="13">
        <v>1</v>
      </c>
      <c r="G58" s="13">
        <v>1</v>
      </c>
      <c r="H58" s="13">
        <v>1</v>
      </c>
      <c r="I58" s="19">
        <f t="shared" si="0"/>
        <v>0.41699999999999998</v>
      </c>
      <c r="J58" s="18"/>
      <c r="K58" s="18"/>
      <c r="L58" s="18"/>
    </row>
    <row r="59" spans="1:12" ht="15.5" x14ac:dyDescent="0.35">
      <c r="A59" s="14">
        <v>58</v>
      </c>
      <c r="B59" s="13">
        <v>1</v>
      </c>
      <c r="C59" s="13">
        <v>0</v>
      </c>
      <c r="D59" s="13">
        <v>0</v>
      </c>
      <c r="E59" s="13">
        <v>0</v>
      </c>
      <c r="F59" s="13">
        <v>1</v>
      </c>
      <c r="G59" s="13">
        <v>1</v>
      </c>
      <c r="H59" s="13">
        <v>0</v>
      </c>
      <c r="I59" s="19">
        <f t="shared" si="0"/>
        <v>0.43</v>
      </c>
      <c r="J59" s="18"/>
      <c r="K59" s="18"/>
      <c r="L59" s="18"/>
    </row>
    <row r="60" spans="1:12" ht="15.5" x14ac:dyDescent="0.35">
      <c r="A60" s="14">
        <v>59</v>
      </c>
      <c r="B60" s="13">
        <v>1</v>
      </c>
      <c r="C60" s="13">
        <v>0</v>
      </c>
      <c r="D60" s="13">
        <v>0</v>
      </c>
      <c r="E60" s="13">
        <v>0</v>
      </c>
      <c r="F60" s="13">
        <v>1</v>
      </c>
      <c r="G60" s="13">
        <v>0</v>
      </c>
      <c r="H60" s="13">
        <v>1</v>
      </c>
      <c r="I60" s="19">
        <f t="shared" si="0"/>
        <v>0.432</v>
      </c>
      <c r="J60" s="18"/>
      <c r="K60" s="18"/>
      <c r="L60" s="18"/>
    </row>
    <row r="61" spans="1:12" ht="15.5" x14ac:dyDescent="0.35">
      <c r="A61" s="14">
        <v>60</v>
      </c>
      <c r="B61" s="13">
        <v>1</v>
      </c>
      <c r="C61" s="13">
        <v>0</v>
      </c>
      <c r="D61" s="13">
        <v>0</v>
      </c>
      <c r="E61" s="13">
        <v>0</v>
      </c>
      <c r="F61" s="13">
        <v>1</v>
      </c>
      <c r="G61" s="13">
        <v>0</v>
      </c>
      <c r="H61" s="13">
        <v>0</v>
      </c>
      <c r="I61" s="19">
        <f t="shared" si="0"/>
        <v>0.44500000000000001</v>
      </c>
      <c r="J61" s="18"/>
      <c r="K61" s="18"/>
      <c r="L61" s="18"/>
    </row>
    <row r="62" spans="1:12" ht="15.5" x14ac:dyDescent="0.35">
      <c r="A62" s="14">
        <v>61</v>
      </c>
      <c r="B62" s="13">
        <v>1</v>
      </c>
      <c r="C62" s="13">
        <v>0</v>
      </c>
      <c r="D62" s="13">
        <v>0</v>
      </c>
      <c r="E62" s="13">
        <v>0</v>
      </c>
      <c r="F62" s="13">
        <v>0</v>
      </c>
      <c r="G62" s="13">
        <v>1</v>
      </c>
      <c r="H62" s="13">
        <v>1</v>
      </c>
      <c r="I62" s="19">
        <f t="shared" si="0"/>
        <v>0.45200000000000001</v>
      </c>
      <c r="J62" s="18"/>
      <c r="K62" s="18"/>
      <c r="L62" s="18"/>
    </row>
    <row r="63" spans="1:12" ht="15.5" x14ac:dyDescent="0.35">
      <c r="A63" s="14">
        <v>62</v>
      </c>
      <c r="B63" s="13">
        <v>1</v>
      </c>
      <c r="C63" s="13">
        <v>0</v>
      </c>
      <c r="D63" s="13">
        <v>0</v>
      </c>
      <c r="E63" s="13">
        <v>0</v>
      </c>
      <c r="F63" s="13">
        <v>0</v>
      </c>
      <c r="G63" s="13">
        <v>1</v>
      </c>
      <c r="H63" s="13">
        <v>0</v>
      </c>
      <c r="I63" s="19">
        <f t="shared" si="0"/>
        <v>0.46600000000000003</v>
      </c>
      <c r="J63" s="18"/>
      <c r="K63" s="18"/>
      <c r="L63" s="18"/>
    </row>
    <row r="64" spans="1:12" ht="15.5" x14ac:dyDescent="0.35">
      <c r="A64" s="14">
        <v>63</v>
      </c>
      <c r="B64" s="13">
        <v>1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1</v>
      </c>
      <c r="I64" s="19">
        <f t="shared" si="0"/>
        <v>0.46700000000000003</v>
      </c>
      <c r="J64" s="18"/>
      <c r="K64" s="18"/>
      <c r="L64" s="18"/>
    </row>
    <row r="65" spans="1:12" ht="15.5" x14ac:dyDescent="0.35">
      <c r="A65" s="14">
        <v>64</v>
      </c>
      <c r="B65" s="13">
        <v>1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9">
        <f t="shared" si="0"/>
        <v>0.48099999999999998</v>
      </c>
      <c r="J65" s="18"/>
      <c r="K65" s="18"/>
      <c r="L65" s="18"/>
    </row>
    <row r="66" spans="1:12" ht="15.5" x14ac:dyDescent="0.35">
      <c r="A66" s="14">
        <v>65</v>
      </c>
      <c r="B66" s="13">
        <v>0</v>
      </c>
      <c r="C66" s="13">
        <v>1</v>
      </c>
      <c r="D66" s="13">
        <v>1</v>
      </c>
      <c r="E66" s="13">
        <v>1</v>
      </c>
      <c r="F66" s="13">
        <v>1</v>
      </c>
      <c r="G66" s="13">
        <v>1</v>
      </c>
      <c r="H66" s="13">
        <v>1</v>
      </c>
      <c r="I66" s="19">
        <f>ROUND(1/(1+EXP(-$L$2+(B66*$L$3)+(C66*$L$4)+(D66*$L$5)+(E66*$L$6)+(F66*$L$7)+(G66*$L$8)+(H66*$L$9))),3)</f>
        <v>0.35299999999999998</v>
      </c>
      <c r="J66" s="18"/>
      <c r="K66" s="18"/>
      <c r="L66" s="18"/>
    </row>
    <row r="67" spans="1:12" ht="15.5" x14ac:dyDescent="0.35">
      <c r="A67" s="14">
        <v>66</v>
      </c>
      <c r="B67" s="13">
        <v>0</v>
      </c>
      <c r="C67" s="13">
        <v>1</v>
      </c>
      <c r="D67" s="13">
        <v>1</v>
      </c>
      <c r="E67" s="13">
        <v>1</v>
      </c>
      <c r="F67" s="13">
        <v>1</v>
      </c>
      <c r="G67" s="13">
        <v>1</v>
      </c>
      <c r="H67" s="13">
        <v>0</v>
      </c>
      <c r="I67" s="19">
        <f t="shared" ref="I67:I129" si="1">ROUND(1/(1+EXP(-$L$2+(B67*$L$3)+(C67*$L$4)+(D67*$L$5)+(E67*$L$6)+(F67*$L$7)+(G67*$L$8)+(H67*$L$9))),3)</f>
        <v>0.36599999999999999</v>
      </c>
      <c r="J67" s="18"/>
      <c r="K67" s="18"/>
      <c r="L67" s="18"/>
    </row>
    <row r="68" spans="1:12" ht="15.5" x14ac:dyDescent="0.35">
      <c r="A68" s="14">
        <v>67</v>
      </c>
      <c r="B68" s="13">
        <v>0</v>
      </c>
      <c r="C68" s="13">
        <v>1</v>
      </c>
      <c r="D68" s="13">
        <v>1</v>
      </c>
      <c r="E68" s="13">
        <v>1</v>
      </c>
      <c r="F68" s="13">
        <v>1</v>
      </c>
      <c r="G68" s="13">
        <v>0</v>
      </c>
      <c r="H68" s="13">
        <v>1</v>
      </c>
      <c r="I68" s="19">
        <f t="shared" si="1"/>
        <v>0.36699999999999999</v>
      </c>
      <c r="J68" s="18"/>
      <c r="K68" s="18"/>
      <c r="L68" s="18"/>
    </row>
    <row r="69" spans="1:12" ht="15.5" x14ac:dyDescent="0.35">
      <c r="A69" s="14">
        <v>68</v>
      </c>
      <c r="B69" s="13">
        <v>0</v>
      </c>
      <c r="C69" s="13">
        <v>1</v>
      </c>
      <c r="D69" s="13">
        <v>1</v>
      </c>
      <c r="E69" s="13">
        <v>1</v>
      </c>
      <c r="F69" s="13">
        <v>1</v>
      </c>
      <c r="G69" s="13">
        <v>0</v>
      </c>
      <c r="H69" s="13">
        <v>0</v>
      </c>
      <c r="I69" s="19">
        <f t="shared" si="1"/>
        <v>0.38</v>
      </c>
      <c r="J69" s="18"/>
      <c r="K69" s="18"/>
      <c r="L69" s="18"/>
    </row>
    <row r="70" spans="1:12" ht="15.5" x14ac:dyDescent="0.35">
      <c r="A70" s="14">
        <v>69</v>
      </c>
      <c r="B70" s="13">
        <v>0</v>
      </c>
      <c r="C70" s="13">
        <v>1</v>
      </c>
      <c r="D70" s="13">
        <v>1</v>
      </c>
      <c r="E70" s="13">
        <v>1</v>
      </c>
      <c r="F70" s="13">
        <v>0</v>
      </c>
      <c r="G70" s="13">
        <v>1</v>
      </c>
      <c r="H70" s="13">
        <v>1</v>
      </c>
      <c r="I70" s="19">
        <f t="shared" si="1"/>
        <v>0.38700000000000001</v>
      </c>
      <c r="J70" s="18"/>
      <c r="K70" s="18"/>
      <c r="L70" s="18"/>
    </row>
    <row r="71" spans="1:12" ht="15.5" x14ac:dyDescent="0.35">
      <c r="A71" s="14">
        <v>70</v>
      </c>
      <c r="B71" s="13">
        <v>0</v>
      </c>
      <c r="C71" s="13">
        <v>1</v>
      </c>
      <c r="D71" s="13">
        <v>1</v>
      </c>
      <c r="E71" s="13">
        <v>1</v>
      </c>
      <c r="F71" s="13">
        <v>0</v>
      </c>
      <c r="G71" s="13">
        <v>1</v>
      </c>
      <c r="H71" s="13">
        <v>0</v>
      </c>
      <c r="I71" s="19">
        <f t="shared" si="1"/>
        <v>0.39900000000000002</v>
      </c>
      <c r="J71" s="18"/>
      <c r="K71" s="18"/>
      <c r="L71" s="18"/>
    </row>
    <row r="72" spans="1:12" ht="15.5" x14ac:dyDescent="0.35">
      <c r="A72" s="14">
        <v>71</v>
      </c>
      <c r="B72" s="13">
        <v>0</v>
      </c>
      <c r="C72" s="13">
        <v>1</v>
      </c>
      <c r="D72" s="13">
        <v>1</v>
      </c>
      <c r="E72" s="13">
        <v>1</v>
      </c>
      <c r="F72" s="13">
        <v>0</v>
      </c>
      <c r="G72" s="13">
        <v>0</v>
      </c>
      <c r="H72" s="13">
        <v>1</v>
      </c>
      <c r="I72" s="19">
        <f t="shared" si="1"/>
        <v>0.40100000000000002</v>
      </c>
      <c r="J72" s="18"/>
      <c r="K72" s="18"/>
      <c r="L72" s="18"/>
    </row>
    <row r="73" spans="1:12" ht="15.5" x14ac:dyDescent="0.35">
      <c r="A73" s="14">
        <v>72</v>
      </c>
      <c r="B73" s="13">
        <v>0</v>
      </c>
      <c r="C73" s="13">
        <v>1</v>
      </c>
      <c r="D73" s="13">
        <v>1</v>
      </c>
      <c r="E73" s="13">
        <v>1</v>
      </c>
      <c r="F73" s="13">
        <v>0</v>
      </c>
      <c r="G73" s="13">
        <v>0</v>
      </c>
      <c r="H73" s="13">
        <v>0</v>
      </c>
      <c r="I73" s="19">
        <f t="shared" si="1"/>
        <v>0.41399999999999998</v>
      </c>
      <c r="J73" s="18"/>
      <c r="K73" s="18"/>
      <c r="L73" s="18"/>
    </row>
    <row r="74" spans="1:12" ht="15.5" x14ac:dyDescent="0.35">
      <c r="A74" s="14">
        <v>73</v>
      </c>
      <c r="B74" s="13">
        <v>0</v>
      </c>
      <c r="C74" s="13">
        <v>1</v>
      </c>
      <c r="D74" s="13">
        <v>1</v>
      </c>
      <c r="E74" s="13">
        <v>0</v>
      </c>
      <c r="F74" s="13">
        <v>1</v>
      </c>
      <c r="G74" s="13">
        <v>1</v>
      </c>
      <c r="H74" s="13">
        <v>1</v>
      </c>
      <c r="I74" s="19">
        <f t="shared" si="1"/>
        <v>0.39400000000000002</v>
      </c>
      <c r="J74" s="18"/>
      <c r="K74" s="18"/>
      <c r="L74" s="18"/>
    </row>
    <row r="75" spans="1:12" ht="15.5" x14ac:dyDescent="0.35">
      <c r="A75" s="14">
        <v>74</v>
      </c>
      <c r="B75" s="13">
        <v>0</v>
      </c>
      <c r="C75" s="13">
        <v>1</v>
      </c>
      <c r="D75" s="13">
        <v>1</v>
      </c>
      <c r="E75" s="13">
        <v>0</v>
      </c>
      <c r="F75" s="13">
        <v>1</v>
      </c>
      <c r="G75" s="13">
        <v>1</v>
      </c>
      <c r="H75" s="13">
        <v>0</v>
      </c>
      <c r="I75" s="19">
        <f t="shared" si="1"/>
        <v>0.40699999999999997</v>
      </c>
      <c r="J75" s="18"/>
      <c r="K75" s="18"/>
      <c r="L75" s="18"/>
    </row>
    <row r="76" spans="1:12" ht="15.5" x14ac:dyDescent="0.35">
      <c r="A76" s="14">
        <v>75</v>
      </c>
      <c r="B76" s="13">
        <v>0</v>
      </c>
      <c r="C76" s="13">
        <v>1</v>
      </c>
      <c r="D76" s="13">
        <v>1</v>
      </c>
      <c r="E76" s="13">
        <v>0</v>
      </c>
      <c r="F76" s="13">
        <v>1</v>
      </c>
      <c r="G76" s="13">
        <v>0</v>
      </c>
      <c r="H76" s="13">
        <v>1</v>
      </c>
      <c r="I76" s="19">
        <f t="shared" si="1"/>
        <v>0.40899999999999997</v>
      </c>
      <c r="J76" s="18"/>
      <c r="K76" s="18"/>
      <c r="L76" s="18"/>
    </row>
    <row r="77" spans="1:12" ht="15.5" x14ac:dyDescent="0.35">
      <c r="A77" s="14">
        <v>76</v>
      </c>
      <c r="B77" s="13">
        <v>0</v>
      </c>
      <c r="C77" s="13">
        <v>1</v>
      </c>
      <c r="D77" s="13">
        <v>1</v>
      </c>
      <c r="E77" s="13">
        <v>0</v>
      </c>
      <c r="F77" s="13">
        <v>1</v>
      </c>
      <c r="G77" s="13">
        <v>0</v>
      </c>
      <c r="H77" s="13">
        <v>0</v>
      </c>
      <c r="I77" s="19">
        <f t="shared" si="1"/>
        <v>0.42199999999999999</v>
      </c>
      <c r="J77" s="18"/>
      <c r="K77" s="18"/>
      <c r="L77" s="18"/>
    </row>
    <row r="78" spans="1:12" ht="15.5" x14ac:dyDescent="0.35">
      <c r="A78" s="14">
        <v>77</v>
      </c>
      <c r="B78" s="13">
        <v>0</v>
      </c>
      <c r="C78" s="13">
        <v>1</v>
      </c>
      <c r="D78" s="13">
        <v>1</v>
      </c>
      <c r="E78" s="13">
        <v>0</v>
      </c>
      <c r="F78" s="13">
        <v>0</v>
      </c>
      <c r="G78" s="13">
        <v>1</v>
      </c>
      <c r="H78" s="13">
        <v>1</v>
      </c>
      <c r="I78" s="19">
        <f t="shared" si="1"/>
        <v>0.42799999999999999</v>
      </c>
      <c r="J78" s="18"/>
      <c r="K78" s="18"/>
      <c r="L78" s="18"/>
    </row>
    <row r="79" spans="1:12" ht="15.5" x14ac:dyDescent="0.35">
      <c r="A79" s="14">
        <v>78</v>
      </c>
      <c r="B79" s="13">
        <v>0</v>
      </c>
      <c r="C79" s="13">
        <v>1</v>
      </c>
      <c r="D79" s="13">
        <v>1</v>
      </c>
      <c r="E79" s="13">
        <v>0</v>
      </c>
      <c r="F79" s="13">
        <v>0</v>
      </c>
      <c r="G79" s="13">
        <v>1</v>
      </c>
      <c r="H79" s="13">
        <v>0</v>
      </c>
      <c r="I79" s="19">
        <f t="shared" si="1"/>
        <v>0.442</v>
      </c>
      <c r="J79" s="18"/>
      <c r="K79" s="18"/>
      <c r="L79" s="18"/>
    </row>
    <row r="80" spans="1:12" ht="15.5" x14ac:dyDescent="0.35">
      <c r="A80" s="14">
        <v>79</v>
      </c>
      <c r="B80" s="13">
        <v>0</v>
      </c>
      <c r="C80" s="13">
        <v>1</v>
      </c>
      <c r="D80" s="13">
        <v>1</v>
      </c>
      <c r="E80" s="13">
        <v>0</v>
      </c>
      <c r="F80" s="13">
        <v>0</v>
      </c>
      <c r="G80" s="13">
        <v>0</v>
      </c>
      <c r="H80" s="13">
        <v>1</v>
      </c>
      <c r="I80" s="19">
        <f t="shared" si="1"/>
        <v>0.443</v>
      </c>
      <c r="J80" s="18"/>
      <c r="K80" s="18"/>
      <c r="L80" s="18"/>
    </row>
    <row r="81" spans="1:12" ht="15.5" x14ac:dyDescent="0.35">
      <c r="A81" s="14">
        <v>80</v>
      </c>
      <c r="B81" s="13">
        <v>0</v>
      </c>
      <c r="C81" s="13">
        <v>1</v>
      </c>
      <c r="D81" s="13">
        <v>1</v>
      </c>
      <c r="E81" s="13">
        <v>0</v>
      </c>
      <c r="F81" s="13">
        <v>0</v>
      </c>
      <c r="G81" s="13">
        <v>0</v>
      </c>
      <c r="H81" s="13">
        <v>0</v>
      </c>
      <c r="I81" s="19">
        <f t="shared" si="1"/>
        <v>0.45700000000000002</v>
      </c>
      <c r="J81" s="18"/>
      <c r="K81" s="18"/>
      <c r="L81" s="18"/>
    </row>
    <row r="82" spans="1:12" ht="15.5" x14ac:dyDescent="0.35">
      <c r="A82" s="14">
        <v>81</v>
      </c>
      <c r="B82" s="13">
        <v>0</v>
      </c>
      <c r="C82" s="13">
        <v>1</v>
      </c>
      <c r="D82" s="13">
        <v>0</v>
      </c>
      <c r="E82" s="13">
        <v>1</v>
      </c>
      <c r="F82" s="13">
        <v>1</v>
      </c>
      <c r="G82" s="13">
        <v>1</v>
      </c>
      <c r="H82" s="13">
        <v>1</v>
      </c>
      <c r="I82" s="19">
        <f t="shared" si="1"/>
        <v>0.373</v>
      </c>
      <c r="J82" s="18"/>
      <c r="K82" s="18"/>
      <c r="L82" s="18"/>
    </row>
    <row r="83" spans="1:12" ht="15.5" x14ac:dyDescent="0.35">
      <c r="A83" s="14">
        <v>82</v>
      </c>
      <c r="B83" s="13">
        <v>0</v>
      </c>
      <c r="C83" s="13">
        <v>1</v>
      </c>
      <c r="D83" s="13">
        <v>0</v>
      </c>
      <c r="E83" s="13">
        <v>1</v>
      </c>
      <c r="F83" s="13">
        <v>1</v>
      </c>
      <c r="G83" s="13">
        <v>1</v>
      </c>
      <c r="H83" s="13">
        <v>0</v>
      </c>
      <c r="I83" s="19">
        <f t="shared" si="1"/>
        <v>0.38600000000000001</v>
      </c>
      <c r="J83" s="18"/>
      <c r="K83" s="18"/>
      <c r="L83" s="18"/>
    </row>
    <row r="84" spans="1:12" ht="15.5" x14ac:dyDescent="0.35">
      <c r="A84" s="14">
        <v>83</v>
      </c>
      <c r="B84" s="13">
        <v>0</v>
      </c>
      <c r="C84" s="13">
        <v>1</v>
      </c>
      <c r="D84" s="13">
        <v>0</v>
      </c>
      <c r="E84" s="13">
        <v>1</v>
      </c>
      <c r="F84" s="13">
        <v>1</v>
      </c>
      <c r="G84" s="13">
        <v>0</v>
      </c>
      <c r="H84" s="13">
        <v>1</v>
      </c>
      <c r="I84" s="19">
        <f t="shared" si="1"/>
        <v>0.38700000000000001</v>
      </c>
      <c r="J84" s="18"/>
      <c r="K84" s="18"/>
      <c r="L84" s="18"/>
    </row>
    <row r="85" spans="1:12" ht="15.5" x14ac:dyDescent="0.35">
      <c r="A85" s="14">
        <v>84</v>
      </c>
      <c r="B85" s="13">
        <v>0</v>
      </c>
      <c r="C85" s="13">
        <v>1</v>
      </c>
      <c r="D85" s="13">
        <v>0</v>
      </c>
      <c r="E85" s="13">
        <v>1</v>
      </c>
      <c r="F85" s="13">
        <v>1</v>
      </c>
      <c r="G85" s="13">
        <v>0</v>
      </c>
      <c r="H85" s="13">
        <v>0</v>
      </c>
      <c r="I85" s="19">
        <f t="shared" si="1"/>
        <v>0.4</v>
      </c>
      <c r="J85" s="18"/>
      <c r="K85" s="18"/>
      <c r="L85" s="18"/>
    </row>
    <row r="86" spans="1:12" ht="15.5" x14ac:dyDescent="0.35">
      <c r="A86" s="14">
        <v>85</v>
      </c>
      <c r="B86" s="13">
        <v>0</v>
      </c>
      <c r="C86" s="13">
        <v>1</v>
      </c>
      <c r="D86" s="13">
        <v>0</v>
      </c>
      <c r="E86" s="13">
        <v>1</v>
      </c>
      <c r="F86" s="13">
        <v>0</v>
      </c>
      <c r="G86" s="13">
        <v>1</v>
      </c>
      <c r="H86" s="13">
        <v>1</v>
      </c>
      <c r="I86" s="19">
        <f t="shared" si="1"/>
        <v>0.40699999999999997</v>
      </c>
      <c r="J86" s="18"/>
      <c r="K86" s="18"/>
      <c r="L86" s="18"/>
    </row>
    <row r="87" spans="1:12" ht="15.5" x14ac:dyDescent="0.35">
      <c r="A87" s="14">
        <v>86</v>
      </c>
      <c r="B87" s="13">
        <v>0</v>
      </c>
      <c r="C87" s="13">
        <v>1</v>
      </c>
      <c r="D87" s="13">
        <v>0</v>
      </c>
      <c r="E87" s="13">
        <v>1</v>
      </c>
      <c r="F87" s="13">
        <v>0</v>
      </c>
      <c r="G87" s="13">
        <v>1</v>
      </c>
      <c r="H87" s="13">
        <v>0</v>
      </c>
      <c r="I87" s="19">
        <f t="shared" si="1"/>
        <v>0.42</v>
      </c>
      <c r="J87" s="18"/>
      <c r="K87" s="18"/>
      <c r="L87" s="18"/>
    </row>
    <row r="88" spans="1:12" ht="15.5" x14ac:dyDescent="0.35">
      <c r="A88" s="14">
        <v>87</v>
      </c>
      <c r="B88" s="13">
        <v>0</v>
      </c>
      <c r="C88" s="13">
        <v>1</v>
      </c>
      <c r="D88" s="13">
        <v>0</v>
      </c>
      <c r="E88" s="13">
        <v>1</v>
      </c>
      <c r="F88" s="13">
        <v>0</v>
      </c>
      <c r="G88" s="13">
        <v>0</v>
      </c>
      <c r="H88" s="13">
        <v>1</v>
      </c>
      <c r="I88" s="19">
        <f t="shared" si="1"/>
        <v>0.42199999999999999</v>
      </c>
      <c r="J88" s="18"/>
      <c r="K88" s="18"/>
      <c r="L88" s="18"/>
    </row>
    <row r="89" spans="1:12" ht="15.5" x14ac:dyDescent="0.35">
      <c r="A89" s="14">
        <v>88</v>
      </c>
      <c r="B89" s="13">
        <v>0</v>
      </c>
      <c r="C89" s="13">
        <v>1</v>
      </c>
      <c r="D89" s="13">
        <v>0</v>
      </c>
      <c r="E89" s="13">
        <v>1</v>
      </c>
      <c r="F89" s="13">
        <v>0</v>
      </c>
      <c r="G89" s="13">
        <v>0</v>
      </c>
      <c r="H89" s="13">
        <v>0</v>
      </c>
      <c r="I89" s="19">
        <f t="shared" si="1"/>
        <v>0.435</v>
      </c>
      <c r="J89" s="18"/>
      <c r="K89" s="18"/>
      <c r="L89" s="18"/>
    </row>
    <row r="90" spans="1:12" ht="15.5" x14ac:dyDescent="0.35">
      <c r="A90" s="14">
        <v>89</v>
      </c>
      <c r="B90" s="13">
        <v>0</v>
      </c>
      <c r="C90" s="13">
        <v>1</v>
      </c>
      <c r="D90" s="13">
        <v>0</v>
      </c>
      <c r="E90" s="13">
        <v>0</v>
      </c>
      <c r="F90" s="13">
        <v>1</v>
      </c>
      <c r="G90" s="13">
        <v>1</v>
      </c>
      <c r="H90" s="13">
        <v>1</v>
      </c>
      <c r="I90" s="19">
        <f t="shared" si="1"/>
        <v>0.41499999999999998</v>
      </c>
      <c r="J90" s="18"/>
      <c r="K90" s="18"/>
      <c r="L90" s="18"/>
    </row>
    <row r="91" spans="1:12" ht="15.5" x14ac:dyDescent="0.35">
      <c r="A91" s="14">
        <v>90</v>
      </c>
      <c r="B91" s="13">
        <v>0</v>
      </c>
      <c r="C91" s="13">
        <v>1</v>
      </c>
      <c r="D91" s="13">
        <v>0</v>
      </c>
      <c r="E91" s="13">
        <v>0</v>
      </c>
      <c r="F91" s="13">
        <v>1</v>
      </c>
      <c r="G91" s="13">
        <v>1</v>
      </c>
      <c r="H91" s="13">
        <v>0</v>
      </c>
      <c r="I91" s="19">
        <f t="shared" si="1"/>
        <v>0.42799999999999999</v>
      </c>
      <c r="J91" s="18"/>
      <c r="K91" s="18"/>
      <c r="L91" s="18"/>
    </row>
    <row r="92" spans="1:12" ht="15.5" x14ac:dyDescent="0.35">
      <c r="A92" s="14">
        <v>91</v>
      </c>
      <c r="B92" s="13">
        <v>0</v>
      </c>
      <c r="C92" s="13">
        <v>1</v>
      </c>
      <c r="D92" s="13">
        <v>0</v>
      </c>
      <c r="E92" s="13">
        <v>0</v>
      </c>
      <c r="F92" s="13">
        <v>1</v>
      </c>
      <c r="G92" s="13">
        <v>0</v>
      </c>
      <c r="H92" s="13">
        <v>1</v>
      </c>
      <c r="I92" s="19">
        <f t="shared" si="1"/>
        <v>0.42899999999999999</v>
      </c>
      <c r="J92" s="18"/>
      <c r="K92" s="18"/>
      <c r="L92" s="18"/>
    </row>
    <row r="93" spans="1:12" ht="15.5" x14ac:dyDescent="0.35">
      <c r="A93" s="14">
        <v>92</v>
      </c>
      <c r="B93" s="13">
        <v>0</v>
      </c>
      <c r="C93" s="13">
        <v>1</v>
      </c>
      <c r="D93" s="13">
        <v>0</v>
      </c>
      <c r="E93" s="13">
        <v>0</v>
      </c>
      <c r="F93" s="13">
        <v>1</v>
      </c>
      <c r="G93" s="13">
        <v>0</v>
      </c>
      <c r="H93" s="13">
        <v>0</v>
      </c>
      <c r="I93" s="19">
        <f t="shared" si="1"/>
        <v>0.443</v>
      </c>
      <c r="J93" s="18"/>
      <c r="K93" s="18"/>
      <c r="L93" s="18"/>
    </row>
    <row r="94" spans="1:12" ht="15.5" x14ac:dyDescent="0.35">
      <c r="A94" s="14">
        <v>93</v>
      </c>
      <c r="B94" s="13">
        <v>0</v>
      </c>
      <c r="C94" s="13">
        <v>1</v>
      </c>
      <c r="D94" s="13">
        <v>0</v>
      </c>
      <c r="E94" s="13">
        <v>0</v>
      </c>
      <c r="F94" s="13">
        <v>0</v>
      </c>
      <c r="G94" s="13">
        <v>1</v>
      </c>
      <c r="H94" s="13">
        <v>1</v>
      </c>
      <c r="I94" s="19">
        <f t="shared" si="1"/>
        <v>0.44900000000000001</v>
      </c>
      <c r="J94" s="18"/>
      <c r="K94" s="18"/>
      <c r="L94" s="18"/>
    </row>
    <row r="95" spans="1:12" ht="15.5" x14ac:dyDescent="0.35">
      <c r="A95" s="14">
        <v>94</v>
      </c>
      <c r="B95" s="13">
        <v>0</v>
      </c>
      <c r="C95" s="13">
        <v>1</v>
      </c>
      <c r="D95" s="13">
        <v>0</v>
      </c>
      <c r="E95" s="13">
        <v>0</v>
      </c>
      <c r="F95" s="13">
        <v>0</v>
      </c>
      <c r="G95" s="13">
        <v>1</v>
      </c>
      <c r="H95" s="13">
        <v>0</v>
      </c>
      <c r="I95" s="19">
        <f t="shared" si="1"/>
        <v>0.46300000000000002</v>
      </c>
      <c r="J95" s="18"/>
      <c r="K95" s="18"/>
      <c r="L95" s="18"/>
    </row>
    <row r="96" spans="1:12" ht="15.5" x14ac:dyDescent="0.35">
      <c r="A96" s="14">
        <v>95</v>
      </c>
      <c r="B96" s="13">
        <v>0</v>
      </c>
      <c r="C96" s="13">
        <v>1</v>
      </c>
      <c r="D96" s="13">
        <v>0</v>
      </c>
      <c r="E96" s="13">
        <v>0</v>
      </c>
      <c r="F96" s="13">
        <v>0</v>
      </c>
      <c r="G96" s="13">
        <v>0</v>
      </c>
      <c r="H96" s="13">
        <v>1</v>
      </c>
      <c r="I96" s="19">
        <f t="shared" si="1"/>
        <v>0.46500000000000002</v>
      </c>
      <c r="J96" s="18"/>
      <c r="K96" s="18"/>
      <c r="L96" s="18"/>
    </row>
    <row r="97" spans="1:12" ht="15.5" x14ac:dyDescent="0.35">
      <c r="A97" s="14">
        <v>96</v>
      </c>
      <c r="B97" s="13">
        <v>0</v>
      </c>
      <c r="C97" s="13">
        <v>1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9">
        <f t="shared" si="1"/>
        <v>0.47799999999999998</v>
      </c>
      <c r="J97" s="18"/>
      <c r="K97" s="18"/>
      <c r="L97" s="18"/>
    </row>
    <row r="98" spans="1:12" ht="15.5" x14ac:dyDescent="0.35">
      <c r="A98" s="14">
        <v>97</v>
      </c>
      <c r="B98" s="13">
        <v>0</v>
      </c>
      <c r="C98" s="13">
        <v>0</v>
      </c>
      <c r="D98" s="13">
        <v>1</v>
      </c>
      <c r="E98" s="13">
        <v>1</v>
      </c>
      <c r="F98" s="13">
        <v>1</v>
      </c>
      <c r="G98" s="13">
        <v>1</v>
      </c>
      <c r="H98" s="13">
        <v>1</v>
      </c>
      <c r="I98" s="19">
        <f t="shared" si="1"/>
        <v>0.38</v>
      </c>
      <c r="J98" s="18"/>
      <c r="K98" s="18"/>
      <c r="L98" s="18"/>
    </row>
    <row r="99" spans="1:12" ht="15.5" x14ac:dyDescent="0.35">
      <c r="A99" s="14">
        <v>98</v>
      </c>
      <c r="B99" s="13">
        <v>0</v>
      </c>
      <c r="C99" s="13">
        <v>0</v>
      </c>
      <c r="D99" s="13">
        <v>1</v>
      </c>
      <c r="E99" s="13">
        <v>1</v>
      </c>
      <c r="F99" s="13">
        <v>1</v>
      </c>
      <c r="G99" s="13">
        <v>1</v>
      </c>
      <c r="H99" s="13">
        <v>0</v>
      </c>
      <c r="I99" s="19">
        <f>ROUND(1/(1+EXP(-$L$2+(B99*$L$3)+(C99*$L$4)+(D99*$L$5)+(E99*$L$6)+(F99*$L$7)+(G99*$L$8)+(H99*$L$9))),3)</f>
        <v>0.39300000000000002</v>
      </c>
      <c r="J99" s="18"/>
      <c r="K99" s="18"/>
      <c r="L99" s="18"/>
    </row>
    <row r="100" spans="1:12" ht="15.5" x14ac:dyDescent="0.35">
      <c r="A100" s="14">
        <v>99</v>
      </c>
      <c r="B100" s="13">
        <v>0</v>
      </c>
      <c r="C100" s="13">
        <v>0</v>
      </c>
      <c r="D100" s="13">
        <v>1</v>
      </c>
      <c r="E100" s="13">
        <v>1</v>
      </c>
      <c r="F100" s="13">
        <v>1</v>
      </c>
      <c r="G100" s="13">
        <v>0</v>
      </c>
      <c r="H100" s="13">
        <v>1</v>
      </c>
      <c r="I100" s="19">
        <f t="shared" si="1"/>
        <v>0.39500000000000002</v>
      </c>
      <c r="J100" s="18"/>
      <c r="K100" s="18"/>
      <c r="L100" s="18"/>
    </row>
    <row r="101" spans="1:12" ht="15.5" x14ac:dyDescent="0.35">
      <c r="A101" s="14">
        <v>100</v>
      </c>
      <c r="B101" s="13">
        <v>0</v>
      </c>
      <c r="C101" s="13">
        <v>0</v>
      </c>
      <c r="D101" s="13">
        <v>1</v>
      </c>
      <c r="E101" s="13">
        <v>1</v>
      </c>
      <c r="F101" s="13">
        <v>1</v>
      </c>
      <c r="G101" s="13">
        <v>0</v>
      </c>
      <c r="H101" s="13">
        <v>0</v>
      </c>
      <c r="I101" s="19">
        <f t="shared" si="1"/>
        <v>0.40799999999999997</v>
      </c>
      <c r="J101" s="18"/>
      <c r="K101" s="18"/>
      <c r="L101" s="18"/>
    </row>
    <row r="102" spans="1:12" ht="15.5" x14ac:dyDescent="0.35">
      <c r="A102" s="14">
        <v>101</v>
      </c>
      <c r="B102" s="13">
        <v>0</v>
      </c>
      <c r="C102" s="13">
        <v>0</v>
      </c>
      <c r="D102" s="13">
        <v>1</v>
      </c>
      <c r="E102" s="13">
        <v>1</v>
      </c>
      <c r="F102" s="13">
        <v>0</v>
      </c>
      <c r="G102" s="13">
        <v>1</v>
      </c>
      <c r="H102" s="13">
        <v>1</v>
      </c>
      <c r="I102" s="19">
        <f t="shared" si="1"/>
        <v>0.41399999999999998</v>
      </c>
      <c r="J102" s="18"/>
      <c r="K102" s="18"/>
      <c r="L102" s="18"/>
    </row>
    <row r="103" spans="1:12" ht="15.5" x14ac:dyDescent="0.35">
      <c r="A103" s="14">
        <v>102</v>
      </c>
      <c r="B103" s="13">
        <v>0</v>
      </c>
      <c r="C103" s="13">
        <v>0</v>
      </c>
      <c r="D103" s="13">
        <v>1</v>
      </c>
      <c r="E103" s="13">
        <v>1</v>
      </c>
      <c r="F103" s="13">
        <v>0</v>
      </c>
      <c r="G103" s="13">
        <v>1</v>
      </c>
      <c r="H103" s="13">
        <v>0</v>
      </c>
      <c r="I103" s="19">
        <f t="shared" si="1"/>
        <v>0.42799999999999999</v>
      </c>
      <c r="J103" s="18"/>
      <c r="K103" s="18"/>
      <c r="L103" s="18"/>
    </row>
    <row r="104" spans="1:12" ht="15.5" x14ac:dyDescent="0.35">
      <c r="A104" s="14">
        <v>103</v>
      </c>
      <c r="B104" s="13">
        <v>0</v>
      </c>
      <c r="C104" s="13">
        <v>0</v>
      </c>
      <c r="D104" s="13">
        <v>1</v>
      </c>
      <c r="E104" s="13">
        <v>1</v>
      </c>
      <c r="F104" s="13">
        <v>0</v>
      </c>
      <c r="G104" s="13">
        <v>0</v>
      </c>
      <c r="H104" s="13">
        <v>1</v>
      </c>
      <c r="I104" s="19">
        <f t="shared" si="1"/>
        <v>0.42899999999999999</v>
      </c>
      <c r="J104" s="18"/>
      <c r="K104" s="18"/>
      <c r="L104" s="18"/>
    </row>
    <row r="105" spans="1:12" ht="15.5" x14ac:dyDescent="0.35">
      <c r="A105" s="14">
        <v>104</v>
      </c>
      <c r="B105" s="13">
        <v>0</v>
      </c>
      <c r="C105" s="13">
        <v>0</v>
      </c>
      <c r="D105" s="13">
        <v>1</v>
      </c>
      <c r="E105" s="13">
        <v>1</v>
      </c>
      <c r="F105" s="13">
        <v>0</v>
      </c>
      <c r="G105" s="13">
        <v>0</v>
      </c>
      <c r="H105" s="13">
        <v>0</v>
      </c>
      <c r="I105" s="19">
        <f t="shared" si="1"/>
        <v>0.443</v>
      </c>
      <c r="J105" s="18"/>
      <c r="K105" s="18"/>
      <c r="L105" s="18"/>
    </row>
    <row r="106" spans="1:12" ht="15.5" x14ac:dyDescent="0.35">
      <c r="A106" s="14">
        <v>105</v>
      </c>
      <c r="B106" s="13">
        <v>0</v>
      </c>
      <c r="C106" s="13">
        <v>0</v>
      </c>
      <c r="D106" s="13">
        <v>1</v>
      </c>
      <c r="E106" s="13">
        <v>0</v>
      </c>
      <c r="F106" s="13">
        <v>1</v>
      </c>
      <c r="G106" s="13">
        <v>1</v>
      </c>
      <c r="H106" s="13">
        <v>1</v>
      </c>
      <c r="I106" s="19">
        <f t="shared" si="1"/>
        <v>0.42199999999999999</v>
      </c>
      <c r="J106" s="18"/>
      <c r="K106" s="18"/>
      <c r="L106" s="18"/>
    </row>
    <row r="107" spans="1:12" ht="15.5" x14ac:dyDescent="0.35">
      <c r="A107" s="14">
        <v>106</v>
      </c>
      <c r="B107" s="13">
        <v>0</v>
      </c>
      <c r="C107" s="13">
        <v>0</v>
      </c>
      <c r="D107" s="13">
        <v>1</v>
      </c>
      <c r="E107" s="13">
        <v>0</v>
      </c>
      <c r="F107" s="13">
        <v>1</v>
      </c>
      <c r="G107" s="13">
        <v>1</v>
      </c>
      <c r="H107" s="13">
        <v>0</v>
      </c>
      <c r="I107" s="19">
        <f t="shared" si="1"/>
        <v>0.435</v>
      </c>
      <c r="J107" s="18"/>
      <c r="K107" s="18"/>
      <c r="L107" s="18"/>
    </row>
    <row r="108" spans="1:12" ht="15.5" x14ac:dyDescent="0.35">
      <c r="A108" s="14">
        <v>107</v>
      </c>
      <c r="B108" s="13">
        <v>0</v>
      </c>
      <c r="C108" s="13">
        <v>0</v>
      </c>
      <c r="D108" s="13">
        <v>1</v>
      </c>
      <c r="E108" s="13">
        <v>0</v>
      </c>
      <c r="F108" s="13">
        <v>1</v>
      </c>
      <c r="G108" s="13">
        <v>0</v>
      </c>
      <c r="H108" s="13">
        <v>1</v>
      </c>
      <c r="I108" s="19">
        <f t="shared" si="1"/>
        <v>0.437</v>
      </c>
      <c r="J108" s="18"/>
      <c r="K108" s="18"/>
      <c r="L108" s="18"/>
    </row>
    <row r="109" spans="1:12" ht="15.5" x14ac:dyDescent="0.35">
      <c r="A109" s="14">
        <v>108</v>
      </c>
      <c r="B109" s="13">
        <v>0</v>
      </c>
      <c r="C109" s="13">
        <v>0</v>
      </c>
      <c r="D109" s="13">
        <v>1</v>
      </c>
      <c r="E109" s="13">
        <v>0</v>
      </c>
      <c r="F109" s="13">
        <v>1</v>
      </c>
      <c r="G109" s="13">
        <v>0</v>
      </c>
      <c r="H109" s="13">
        <v>0</v>
      </c>
      <c r="I109" s="19">
        <f t="shared" si="1"/>
        <v>0.45</v>
      </c>
      <c r="J109" s="18"/>
      <c r="K109" s="18"/>
      <c r="L109" s="18"/>
    </row>
    <row r="110" spans="1:12" ht="15.5" x14ac:dyDescent="0.35">
      <c r="A110" s="14">
        <v>109</v>
      </c>
      <c r="B110" s="13">
        <v>0</v>
      </c>
      <c r="C110" s="13">
        <v>0</v>
      </c>
      <c r="D110" s="13">
        <v>1</v>
      </c>
      <c r="E110" s="13">
        <v>0</v>
      </c>
      <c r="F110" s="13">
        <v>0</v>
      </c>
      <c r="G110" s="13">
        <v>1</v>
      </c>
      <c r="H110" s="13">
        <v>1</v>
      </c>
      <c r="I110" s="19">
        <f t="shared" si="1"/>
        <v>0.45700000000000002</v>
      </c>
      <c r="J110" s="18"/>
      <c r="K110" s="18"/>
      <c r="L110" s="18"/>
    </row>
    <row r="111" spans="1:12" ht="15.5" x14ac:dyDescent="0.35">
      <c r="A111" s="14">
        <v>110</v>
      </c>
      <c r="B111" s="13">
        <v>0</v>
      </c>
      <c r="C111" s="13">
        <v>0</v>
      </c>
      <c r="D111" s="13">
        <v>1</v>
      </c>
      <c r="E111" s="13">
        <v>0</v>
      </c>
      <c r="F111" s="13">
        <v>0</v>
      </c>
      <c r="G111" s="13">
        <v>1</v>
      </c>
      <c r="H111" s="13">
        <v>0</v>
      </c>
      <c r="I111" s="19">
        <f t="shared" si="1"/>
        <v>0.47099999999999997</v>
      </c>
      <c r="J111" s="18"/>
      <c r="K111" s="18"/>
      <c r="L111" s="18"/>
    </row>
    <row r="112" spans="1:12" ht="15.5" x14ac:dyDescent="0.35">
      <c r="A112" s="14">
        <v>111</v>
      </c>
      <c r="B112" s="13">
        <v>0</v>
      </c>
      <c r="C112" s="13">
        <v>0</v>
      </c>
      <c r="D112" s="13">
        <v>1</v>
      </c>
      <c r="E112" s="13">
        <v>0</v>
      </c>
      <c r="F112" s="13">
        <v>0</v>
      </c>
      <c r="G112" s="13">
        <v>0</v>
      </c>
      <c r="H112" s="13">
        <v>1</v>
      </c>
      <c r="I112" s="19">
        <f t="shared" si="1"/>
        <v>0.47199999999999998</v>
      </c>
      <c r="J112" s="18"/>
      <c r="K112" s="18"/>
      <c r="L112" s="18"/>
    </row>
    <row r="113" spans="1:12" ht="15.5" x14ac:dyDescent="0.35">
      <c r="A113" s="14">
        <v>112</v>
      </c>
      <c r="B113" s="13">
        <v>0</v>
      </c>
      <c r="C113" s="13">
        <v>0</v>
      </c>
      <c r="D113" s="13">
        <v>1</v>
      </c>
      <c r="E113" s="13">
        <v>0</v>
      </c>
      <c r="F113" s="13">
        <v>0</v>
      </c>
      <c r="G113" s="13">
        <v>0</v>
      </c>
      <c r="H113" s="13">
        <v>0</v>
      </c>
      <c r="I113" s="19">
        <f t="shared" si="1"/>
        <v>0.48599999999999999</v>
      </c>
      <c r="J113" s="18"/>
      <c r="K113" s="18"/>
      <c r="L113" s="18"/>
    </row>
    <row r="114" spans="1:12" ht="15.5" x14ac:dyDescent="0.35">
      <c r="A114" s="14">
        <v>113</v>
      </c>
      <c r="B114" s="13">
        <v>0</v>
      </c>
      <c r="C114" s="13">
        <v>0</v>
      </c>
      <c r="D114" s="13">
        <v>0</v>
      </c>
      <c r="E114" s="13">
        <v>1</v>
      </c>
      <c r="F114" s="13">
        <v>1</v>
      </c>
      <c r="G114" s="13">
        <v>1</v>
      </c>
      <c r="H114" s="13">
        <v>1</v>
      </c>
      <c r="I114" s="19">
        <f t="shared" si="1"/>
        <v>0.40100000000000002</v>
      </c>
      <c r="J114" s="18"/>
      <c r="K114" s="18"/>
      <c r="L114" s="18"/>
    </row>
    <row r="115" spans="1:12" ht="15.5" x14ac:dyDescent="0.35">
      <c r="A115" s="14">
        <v>114</v>
      </c>
      <c r="B115" s="13">
        <v>0</v>
      </c>
      <c r="C115" s="13">
        <v>0</v>
      </c>
      <c r="D115" s="13">
        <v>0</v>
      </c>
      <c r="E115" s="13">
        <v>1</v>
      </c>
      <c r="F115" s="13">
        <v>1</v>
      </c>
      <c r="G115" s="13">
        <v>1</v>
      </c>
      <c r="H115" s="13">
        <v>0</v>
      </c>
      <c r="I115" s="19">
        <f t="shared" si="1"/>
        <v>0.41399999999999998</v>
      </c>
      <c r="J115" s="18"/>
      <c r="K115" s="18"/>
      <c r="L115" s="18"/>
    </row>
    <row r="116" spans="1:12" ht="15.5" x14ac:dyDescent="0.35">
      <c r="A116" s="14">
        <v>115</v>
      </c>
      <c r="B116" s="13">
        <v>0</v>
      </c>
      <c r="C116" s="13">
        <v>0</v>
      </c>
      <c r="D116" s="13">
        <v>0</v>
      </c>
      <c r="E116" s="13">
        <v>1</v>
      </c>
      <c r="F116" s="13">
        <v>1</v>
      </c>
      <c r="G116" s="13">
        <v>0</v>
      </c>
      <c r="H116" s="13">
        <v>1</v>
      </c>
      <c r="I116" s="19">
        <f t="shared" si="1"/>
        <v>0.41499999999999998</v>
      </c>
      <c r="J116" s="18"/>
      <c r="K116" s="18"/>
      <c r="L116" s="18"/>
    </row>
    <row r="117" spans="1:12" ht="15.5" x14ac:dyDescent="0.35">
      <c r="A117" s="14">
        <v>116</v>
      </c>
      <c r="B117" s="13">
        <v>0</v>
      </c>
      <c r="C117" s="13">
        <v>0</v>
      </c>
      <c r="D117" s="13">
        <v>0</v>
      </c>
      <c r="E117" s="13">
        <v>1</v>
      </c>
      <c r="F117" s="13">
        <v>1</v>
      </c>
      <c r="G117" s="13">
        <v>0</v>
      </c>
      <c r="H117" s="13">
        <v>0</v>
      </c>
      <c r="I117" s="19">
        <f t="shared" si="1"/>
        <v>0.42799999999999999</v>
      </c>
      <c r="J117" s="18"/>
      <c r="K117" s="18"/>
      <c r="L117" s="18"/>
    </row>
    <row r="118" spans="1:12" ht="15.5" x14ac:dyDescent="0.35">
      <c r="A118" s="14">
        <v>117</v>
      </c>
      <c r="B118" s="13">
        <v>0</v>
      </c>
      <c r="C118" s="13">
        <v>0</v>
      </c>
      <c r="D118" s="13">
        <v>0</v>
      </c>
      <c r="E118" s="13">
        <v>1</v>
      </c>
      <c r="F118" s="13">
        <v>0</v>
      </c>
      <c r="G118" s="13">
        <v>1</v>
      </c>
      <c r="H118" s="13">
        <v>1</v>
      </c>
      <c r="I118" s="19">
        <f t="shared" si="1"/>
        <v>0.435</v>
      </c>
      <c r="J118" s="18"/>
      <c r="K118" s="18"/>
      <c r="L118" s="18"/>
    </row>
    <row r="119" spans="1:12" ht="15.5" x14ac:dyDescent="0.35">
      <c r="A119" s="14">
        <v>118</v>
      </c>
      <c r="B119" s="13">
        <v>0</v>
      </c>
      <c r="C119" s="13">
        <v>0</v>
      </c>
      <c r="D119" s="13">
        <v>0</v>
      </c>
      <c r="E119" s="13">
        <v>1</v>
      </c>
      <c r="F119" s="13">
        <v>0</v>
      </c>
      <c r="G119" s="13">
        <v>1</v>
      </c>
      <c r="H119" s="13">
        <v>0</v>
      </c>
      <c r="I119" s="19">
        <f t="shared" si="1"/>
        <v>0.44800000000000001</v>
      </c>
      <c r="J119" s="18"/>
      <c r="K119" s="18"/>
      <c r="L119" s="18"/>
    </row>
    <row r="120" spans="1:12" ht="15.5" x14ac:dyDescent="0.35">
      <c r="A120" s="14">
        <v>119</v>
      </c>
      <c r="B120" s="13">
        <v>0</v>
      </c>
      <c r="C120" s="13">
        <v>0</v>
      </c>
      <c r="D120" s="13">
        <v>0</v>
      </c>
      <c r="E120" s="13">
        <v>1</v>
      </c>
      <c r="F120" s="13">
        <v>0</v>
      </c>
      <c r="G120" s="13">
        <v>0</v>
      </c>
      <c r="H120" s="13">
        <v>1</v>
      </c>
      <c r="I120" s="19">
        <f t="shared" si="1"/>
        <v>0.45</v>
      </c>
      <c r="J120" s="18"/>
      <c r="K120" s="18"/>
      <c r="L120" s="18"/>
    </row>
    <row r="121" spans="1:12" ht="15.5" x14ac:dyDescent="0.35">
      <c r="A121" s="14">
        <v>120</v>
      </c>
      <c r="B121" s="13">
        <v>0</v>
      </c>
      <c r="C121" s="13">
        <v>0</v>
      </c>
      <c r="D121" s="13">
        <v>0</v>
      </c>
      <c r="E121" s="13">
        <v>1</v>
      </c>
      <c r="F121" s="13">
        <v>0</v>
      </c>
      <c r="G121" s="13">
        <v>0</v>
      </c>
      <c r="H121" s="13">
        <v>0</v>
      </c>
      <c r="I121" s="19">
        <f t="shared" si="1"/>
        <v>0.46400000000000002</v>
      </c>
      <c r="J121" s="18"/>
      <c r="K121" s="18"/>
      <c r="L121" s="18"/>
    </row>
    <row r="122" spans="1:12" ht="15.5" x14ac:dyDescent="0.35">
      <c r="A122" s="14">
        <v>121</v>
      </c>
      <c r="B122" s="13">
        <v>0</v>
      </c>
      <c r="C122" s="13">
        <v>0</v>
      </c>
      <c r="D122" s="13">
        <v>0</v>
      </c>
      <c r="E122" s="13">
        <v>0</v>
      </c>
      <c r="F122" s="13">
        <v>1</v>
      </c>
      <c r="G122" s="13">
        <v>1</v>
      </c>
      <c r="H122" s="13">
        <v>1</v>
      </c>
      <c r="I122" s="19">
        <f t="shared" si="1"/>
        <v>0.443</v>
      </c>
      <c r="J122" s="18"/>
      <c r="K122" s="18"/>
      <c r="L122" s="18"/>
    </row>
    <row r="123" spans="1:12" ht="15.5" x14ac:dyDescent="0.35">
      <c r="A123" s="14">
        <v>122</v>
      </c>
      <c r="B123" s="13">
        <v>0</v>
      </c>
      <c r="C123" s="13">
        <v>0</v>
      </c>
      <c r="D123" s="13">
        <v>0</v>
      </c>
      <c r="E123" s="13">
        <v>0</v>
      </c>
      <c r="F123" s="13">
        <v>1</v>
      </c>
      <c r="G123" s="13">
        <v>1</v>
      </c>
      <c r="H123" s="13">
        <v>0</v>
      </c>
      <c r="I123" s="19">
        <f t="shared" si="1"/>
        <v>0.45600000000000002</v>
      </c>
      <c r="J123" s="18"/>
      <c r="K123" s="18"/>
      <c r="L123" s="18"/>
    </row>
    <row r="124" spans="1:12" ht="15.5" x14ac:dyDescent="0.35">
      <c r="A124" s="14">
        <v>123</v>
      </c>
      <c r="B124" s="13">
        <v>0</v>
      </c>
      <c r="C124" s="13">
        <v>0</v>
      </c>
      <c r="D124" s="13">
        <v>0</v>
      </c>
      <c r="E124" s="13">
        <v>0</v>
      </c>
      <c r="F124" s="13">
        <v>1</v>
      </c>
      <c r="G124" s="13">
        <v>0</v>
      </c>
      <c r="H124" s="13">
        <v>1</v>
      </c>
      <c r="I124" s="19">
        <f t="shared" si="1"/>
        <v>0.45800000000000002</v>
      </c>
      <c r="J124" s="18"/>
      <c r="K124" s="18"/>
      <c r="L124" s="18"/>
    </row>
    <row r="125" spans="1:12" ht="15.5" x14ac:dyDescent="0.35">
      <c r="A125" s="14">
        <v>124</v>
      </c>
      <c r="B125" s="13">
        <v>0</v>
      </c>
      <c r="C125" s="13">
        <v>0</v>
      </c>
      <c r="D125" s="13">
        <v>0</v>
      </c>
      <c r="E125" s="13">
        <v>0</v>
      </c>
      <c r="F125" s="13">
        <v>1</v>
      </c>
      <c r="G125" s="13">
        <v>0</v>
      </c>
      <c r="H125" s="13">
        <v>0</v>
      </c>
      <c r="I125" s="19">
        <f t="shared" si="1"/>
        <v>0.47199999999999998</v>
      </c>
      <c r="J125" s="18"/>
      <c r="K125" s="18"/>
      <c r="L125" s="18"/>
    </row>
    <row r="126" spans="1:12" ht="15.5" x14ac:dyDescent="0.35">
      <c r="A126" s="14">
        <v>125</v>
      </c>
      <c r="B126" s="13">
        <v>0</v>
      </c>
      <c r="C126" s="13">
        <v>0</v>
      </c>
      <c r="D126" s="13">
        <v>0</v>
      </c>
      <c r="E126" s="13">
        <v>0</v>
      </c>
      <c r="F126" s="13">
        <v>0</v>
      </c>
      <c r="G126" s="13">
        <v>1</v>
      </c>
      <c r="H126" s="13">
        <v>1</v>
      </c>
      <c r="I126" s="19">
        <f t="shared" si="1"/>
        <v>0.47799999999999998</v>
      </c>
      <c r="J126" s="18"/>
      <c r="K126" s="18"/>
      <c r="L126" s="18"/>
    </row>
    <row r="127" spans="1:12" ht="15.5" x14ac:dyDescent="0.35">
      <c r="A127" s="14">
        <v>126</v>
      </c>
      <c r="B127" s="13">
        <v>0</v>
      </c>
      <c r="C127" s="13">
        <v>0</v>
      </c>
      <c r="D127" s="13">
        <v>0</v>
      </c>
      <c r="E127" s="13">
        <v>0</v>
      </c>
      <c r="F127" s="13">
        <v>0</v>
      </c>
      <c r="G127" s="13">
        <v>1</v>
      </c>
      <c r="H127" s="13">
        <v>0</v>
      </c>
      <c r="I127" s="19">
        <f t="shared" si="1"/>
        <v>0.49199999999999999</v>
      </c>
      <c r="J127" s="18"/>
      <c r="K127" s="18"/>
      <c r="L127" s="18"/>
    </row>
    <row r="128" spans="1:12" ht="15.5" x14ac:dyDescent="0.35">
      <c r="A128" s="14">
        <v>127</v>
      </c>
      <c r="B128" s="13">
        <v>0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1</v>
      </c>
      <c r="I128" s="19">
        <f t="shared" si="1"/>
        <v>0.49399999999999999</v>
      </c>
      <c r="J128" s="18"/>
      <c r="K128" s="18"/>
      <c r="L128" s="18"/>
    </row>
    <row r="129" spans="1:12" ht="15.5" x14ac:dyDescent="0.35">
      <c r="A129" s="14">
        <v>128</v>
      </c>
      <c r="B129" s="13">
        <v>0</v>
      </c>
      <c r="C129" s="13"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9">
        <f t="shared" si="1"/>
        <v>0.50700000000000001</v>
      </c>
      <c r="J129" s="18"/>
      <c r="K129" s="18"/>
      <c r="L129" s="18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8996D-EA15-4CA5-BEF5-6C465DC03B1A}">
  <dimension ref="A1:M9"/>
  <sheetViews>
    <sheetView zoomScale="80" zoomScaleNormal="80" workbookViewId="0">
      <selection activeCell="C14" sqref="C14"/>
    </sheetView>
  </sheetViews>
  <sheetFormatPr defaultRowHeight="15.5" x14ac:dyDescent="0.35"/>
  <cols>
    <col min="1" max="7" width="40.6328125" style="3" customWidth="1"/>
    <col min="8" max="1998" width="8.7265625" style="3"/>
    <col min="1999" max="1999" width="2.54296875" style="3" customWidth="1"/>
    <col min="2000" max="16384" width="8.7265625" style="3"/>
  </cols>
  <sheetData>
    <row r="1" spans="1:13" x14ac:dyDescent="0.35">
      <c r="A1" s="17" t="s">
        <v>25</v>
      </c>
      <c r="B1" s="17" t="s">
        <v>1</v>
      </c>
      <c r="C1" s="17" t="s">
        <v>13</v>
      </c>
      <c r="D1" s="17" t="s">
        <v>30</v>
      </c>
      <c r="E1" s="17" t="s">
        <v>28</v>
      </c>
    </row>
    <row r="2" spans="1:13" x14ac:dyDescent="0.35">
      <c r="A2" s="17">
        <v>1</v>
      </c>
      <c r="B2" s="15">
        <v>1</v>
      </c>
      <c r="C2" s="15">
        <v>1</v>
      </c>
      <c r="D2" s="15" t="s">
        <v>31</v>
      </c>
      <c r="E2" s="15">
        <f>44.4-42.1</f>
        <v>2.2999999999999972</v>
      </c>
      <c r="M2" s="25"/>
    </row>
    <row r="3" spans="1:13" x14ac:dyDescent="0.35">
      <c r="A3" s="17">
        <v>2</v>
      </c>
      <c r="B3" s="15">
        <v>1</v>
      </c>
      <c r="C3" s="15">
        <v>0</v>
      </c>
      <c r="D3" s="15" t="s">
        <v>32</v>
      </c>
      <c r="E3" s="15">
        <f>44.2-41.9</f>
        <v>2.3000000000000043</v>
      </c>
    </row>
    <row r="4" spans="1:13" x14ac:dyDescent="0.35">
      <c r="A4" s="17">
        <v>3</v>
      </c>
      <c r="B4" s="15">
        <v>0</v>
      </c>
      <c r="C4" s="15">
        <v>1</v>
      </c>
      <c r="D4" s="15" t="s">
        <v>33</v>
      </c>
      <c r="E4" s="15">
        <f>43.9-41.6</f>
        <v>2.2999999999999972</v>
      </c>
    </row>
    <row r="5" spans="1:13" x14ac:dyDescent="0.35">
      <c r="A5" s="17">
        <v>4</v>
      </c>
      <c r="B5" s="15">
        <v>0</v>
      </c>
      <c r="C5" s="15">
        <v>0</v>
      </c>
      <c r="D5" s="15" t="s">
        <v>34</v>
      </c>
      <c r="E5" s="15">
        <f>43.7-41.4</f>
        <v>2.3000000000000043</v>
      </c>
    </row>
    <row r="9" spans="1:13" x14ac:dyDescent="0.35">
      <c r="A9" s="23" t="s">
        <v>29</v>
      </c>
      <c r="B9" s="26">
        <f xml:space="preserve"> AVERAGE(E2:E5)</f>
        <v>2.3000000000000007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246BD-B0F4-4E92-B33F-66D69808DFF2}">
  <dimension ref="A1:N13"/>
  <sheetViews>
    <sheetView zoomScale="60" zoomScaleNormal="60" workbookViewId="0">
      <selection activeCell="C14" sqref="C14"/>
    </sheetView>
  </sheetViews>
  <sheetFormatPr defaultColWidth="8.90625" defaultRowHeight="15.5" x14ac:dyDescent="0.35"/>
  <cols>
    <col min="1" max="13" width="22.6328125" style="16" customWidth="1"/>
    <col min="14" max="14" width="25.6328125" style="16" customWidth="1"/>
    <col min="15" max="1999" width="8.90625" style="16"/>
    <col min="2000" max="2000" width="2.54296875" style="16" customWidth="1"/>
    <col min="2001" max="16384" width="8.90625" style="16"/>
  </cols>
  <sheetData>
    <row r="1" spans="1:14" ht="16" thickBot="1" x14ac:dyDescent="0.4">
      <c r="A1" s="33"/>
      <c r="B1" s="42" t="s">
        <v>41</v>
      </c>
      <c r="C1" s="43"/>
      <c r="D1" s="43"/>
      <c r="E1" s="43"/>
      <c r="F1" s="44"/>
      <c r="G1" s="45" t="s">
        <v>42</v>
      </c>
      <c r="H1" s="46"/>
      <c r="I1" s="46"/>
      <c r="J1" s="46"/>
      <c r="K1" s="47"/>
      <c r="L1" s="33"/>
    </row>
    <row r="2" spans="1:14" s="23" customFormat="1" ht="15" x14ac:dyDescent="0.3">
      <c r="A2" s="36" t="s">
        <v>25</v>
      </c>
      <c r="B2" s="41" t="s">
        <v>1</v>
      </c>
      <c r="C2" s="27" t="s">
        <v>13</v>
      </c>
      <c r="D2" s="27" t="s">
        <v>43</v>
      </c>
      <c r="E2" s="27" t="s">
        <v>44</v>
      </c>
      <c r="F2" s="28" t="s">
        <v>36</v>
      </c>
      <c r="G2" s="39" t="s">
        <v>1</v>
      </c>
      <c r="H2" s="17" t="s">
        <v>13</v>
      </c>
      <c r="I2" s="17" t="s">
        <v>43</v>
      </c>
      <c r="J2" s="17" t="s">
        <v>44</v>
      </c>
      <c r="K2" s="37" t="s">
        <v>36</v>
      </c>
      <c r="L2" s="36" t="s">
        <v>37</v>
      </c>
      <c r="N2" s="38"/>
    </row>
    <row r="3" spans="1:14" x14ac:dyDescent="0.35">
      <c r="A3" s="34">
        <v>1</v>
      </c>
      <c r="B3" s="32">
        <v>1</v>
      </c>
      <c r="C3" s="15">
        <v>1</v>
      </c>
      <c r="D3" s="15">
        <v>42.1</v>
      </c>
      <c r="E3" s="15">
        <v>44.4</v>
      </c>
      <c r="F3" s="29">
        <f>E3-D3</f>
        <v>2.2999999999999972</v>
      </c>
      <c r="G3" s="32">
        <v>1</v>
      </c>
      <c r="H3" s="15">
        <v>1</v>
      </c>
      <c r="I3" s="15">
        <v>42.1</v>
      </c>
      <c r="J3" s="15">
        <v>44.6</v>
      </c>
      <c r="K3" s="29">
        <f>J3-I3</f>
        <v>2.5</v>
      </c>
      <c r="L3" s="34">
        <f>ROUND(B9*C9, 3)</f>
        <v>3.0000000000000001E-3</v>
      </c>
    </row>
    <row r="4" spans="1:14" x14ac:dyDescent="0.35">
      <c r="A4" s="34">
        <v>2</v>
      </c>
      <c r="B4" s="32">
        <v>1</v>
      </c>
      <c r="C4" s="15">
        <v>0</v>
      </c>
      <c r="D4" s="15">
        <v>41.9</v>
      </c>
      <c r="E4" s="15">
        <v>44.2</v>
      </c>
      <c r="F4" s="29">
        <f t="shared" ref="F4:F6" si="0">E4-D4</f>
        <v>2.3000000000000043</v>
      </c>
      <c r="G4" s="32">
        <v>1</v>
      </c>
      <c r="H4" s="15">
        <v>0</v>
      </c>
      <c r="I4" s="15">
        <v>41.9</v>
      </c>
      <c r="J4" s="15">
        <v>44.4</v>
      </c>
      <c r="K4" s="29">
        <f t="shared" ref="K4:K6" si="1">J4-I4</f>
        <v>2.5</v>
      </c>
      <c r="L4" s="34">
        <f>ROUND((B9)*(1-C9), 3)</f>
        <v>9.5000000000000001E-2</v>
      </c>
    </row>
    <row r="5" spans="1:14" x14ac:dyDescent="0.35">
      <c r="A5" s="34">
        <v>3</v>
      </c>
      <c r="B5" s="32">
        <v>0</v>
      </c>
      <c r="C5" s="15">
        <v>1</v>
      </c>
      <c r="D5" s="15">
        <v>41.6</v>
      </c>
      <c r="E5" s="15">
        <v>43.9</v>
      </c>
      <c r="F5" s="29">
        <f t="shared" si="0"/>
        <v>2.2999999999999972</v>
      </c>
      <c r="G5" s="32">
        <v>0</v>
      </c>
      <c r="H5" s="15">
        <v>1</v>
      </c>
      <c r="I5" s="15">
        <v>41.6</v>
      </c>
      <c r="J5" s="15">
        <v>44.1</v>
      </c>
      <c r="K5" s="29">
        <f t="shared" si="1"/>
        <v>2.5</v>
      </c>
      <c r="L5" s="34">
        <f>ROUND((1-B9)*(C9), 3)</f>
        <v>2.5000000000000001E-2</v>
      </c>
    </row>
    <row r="6" spans="1:14" x14ac:dyDescent="0.35">
      <c r="A6" s="34">
        <v>4</v>
      </c>
      <c r="B6" s="32">
        <v>0</v>
      </c>
      <c r="C6" s="15">
        <v>0</v>
      </c>
      <c r="D6" s="15">
        <v>41.4</v>
      </c>
      <c r="E6" s="15">
        <v>43.7</v>
      </c>
      <c r="F6" s="29">
        <f t="shared" si="0"/>
        <v>2.3000000000000043</v>
      </c>
      <c r="G6" s="32">
        <v>0</v>
      </c>
      <c r="H6" s="15">
        <v>0</v>
      </c>
      <c r="I6" s="15">
        <v>41.4</v>
      </c>
      <c r="J6" s="15">
        <v>43.9</v>
      </c>
      <c r="K6" s="29">
        <f t="shared" si="1"/>
        <v>2.5</v>
      </c>
      <c r="L6" s="34">
        <f>ROUND((1-B9)*(1-C9), 3)</f>
        <v>0.877</v>
      </c>
    </row>
    <row r="7" spans="1:14" ht="16" thickBot="1" x14ac:dyDescent="0.4">
      <c r="A7" s="35"/>
      <c r="B7" s="40"/>
      <c r="C7" s="30"/>
      <c r="D7" s="49" t="s">
        <v>40</v>
      </c>
      <c r="E7" s="49"/>
      <c r="F7" s="31">
        <f>(F3*L3)+(F4*L4)+(F5*L5)+(F6*L6)</f>
        <v>2.3000000000000038</v>
      </c>
      <c r="G7" s="40"/>
      <c r="H7" s="30"/>
      <c r="I7" s="50" t="s">
        <v>40</v>
      </c>
      <c r="J7" s="51"/>
      <c r="K7" s="31">
        <f>(K3*L3)+(K4*L4)+(K5*L5)+(K6*L6)</f>
        <v>2.5</v>
      </c>
      <c r="L7" s="35"/>
    </row>
    <row r="9" spans="1:14" x14ac:dyDescent="0.35">
      <c r="A9" s="17" t="s">
        <v>35</v>
      </c>
      <c r="B9" s="15">
        <v>9.8000000000000004E-2</v>
      </c>
      <c r="C9" s="15">
        <v>2.8000000000000001E-2</v>
      </c>
    </row>
    <row r="12" spans="1:14" x14ac:dyDescent="0.35">
      <c r="A12" s="48" t="s">
        <v>38</v>
      </c>
      <c r="B12" s="48"/>
      <c r="C12" s="23">
        <f>ROUND(K7-F7, 3)</f>
        <v>0.2</v>
      </c>
    </row>
    <row r="13" spans="1:14" x14ac:dyDescent="0.35">
      <c r="A13" s="48" t="s">
        <v>39</v>
      </c>
      <c r="B13" s="48"/>
      <c r="C13" s="23">
        <f>ROUND(C12/K7 * 100, 3)</f>
        <v>8</v>
      </c>
    </row>
  </sheetData>
  <mergeCells count="6">
    <mergeCell ref="B1:F1"/>
    <mergeCell ref="G1:K1"/>
    <mergeCell ref="A12:B12"/>
    <mergeCell ref="A13:B13"/>
    <mergeCell ref="D7:E7"/>
    <mergeCell ref="I7:J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C1AB5-8717-4FBD-B5F5-76BB454B04D0}">
  <dimension ref="A1:I9"/>
  <sheetViews>
    <sheetView topLeftCell="B1" zoomScale="80" zoomScaleNormal="80" workbookViewId="0">
      <selection activeCell="C4" sqref="C4"/>
    </sheetView>
  </sheetViews>
  <sheetFormatPr defaultRowHeight="15.5" x14ac:dyDescent="0.35"/>
  <cols>
    <col min="1" max="9" width="25.6328125" style="3" customWidth="1"/>
    <col min="10" max="16384" width="8.7265625" style="3"/>
  </cols>
  <sheetData>
    <row r="1" spans="1:9" x14ac:dyDescent="0.35">
      <c r="A1" s="14" t="s">
        <v>25</v>
      </c>
      <c r="B1" s="14" t="s">
        <v>0</v>
      </c>
      <c r="C1" s="17" t="s">
        <v>1</v>
      </c>
      <c r="D1" s="16"/>
      <c r="E1" s="15"/>
      <c r="F1" s="17" t="s">
        <v>1</v>
      </c>
      <c r="G1" s="16"/>
      <c r="H1" s="16"/>
      <c r="I1" s="16"/>
    </row>
    <row r="2" spans="1:9" x14ac:dyDescent="0.35">
      <c r="A2" s="14">
        <v>1</v>
      </c>
      <c r="B2" s="13">
        <v>1</v>
      </c>
      <c r="C2" s="15">
        <f>ROUND(1/(1+EXP(-$F$2+(B2*$F$3))),3)</f>
        <v>0.33300000000000002</v>
      </c>
      <c r="D2" s="16"/>
      <c r="E2" s="17" t="s">
        <v>8</v>
      </c>
      <c r="F2" s="15">
        <v>0.11799999999999999</v>
      </c>
      <c r="H2" s="16"/>
      <c r="I2" s="16"/>
    </row>
    <row r="3" spans="1:9" x14ac:dyDescent="0.35">
      <c r="A3" s="14">
        <v>2</v>
      </c>
      <c r="B3" s="13">
        <v>0</v>
      </c>
      <c r="C3" s="15">
        <f>ROUND(1/(1+EXP(-$F$2+(B3*$F$3))),3)</f>
        <v>0.52900000000000003</v>
      </c>
      <c r="D3" s="16"/>
      <c r="E3" s="17" t="s">
        <v>0</v>
      </c>
      <c r="F3" s="15">
        <v>0.81200000000000006</v>
      </c>
      <c r="H3" s="16"/>
      <c r="I3" s="16"/>
    </row>
    <row r="4" spans="1:9" x14ac:dyDescent="0.35">
      <c r="A4" s="16"/>
      <c r="B4" s="18"/>
      <c r="C4" s="16"/>
      <c r="D4" s="16"/>
      <c r="E4" s="16"/>
      <c r="F4" s="16"/>
      <c r="H4" s="16"/>
      <c r="I4" s="16"/>
    </row>
    <row r="5" spans="1:9" x14ac:dyDescent="0.35">
      <c r="A5" s="16"/>
      <c r="B5" s="18"/>
      <c r="C5" s="16"/>
      <c r="D5" s="16"/>
      <c r="E5" s="16"/>
      <c r="F5" s="16"/>
      <c r="G5" s="16"/>
      <c r="H5" s="16"/>
      <c r="I5" s="16"/>
    </row>
    <row r="6" spans="1:9" x14ac:dyDescent="0.35">
      <c r="A6" s="16"/>
      <c r="B6" s="16"/>
      <c r="C6" s="16"/>
      <c r="D6" s="16"/>
      <c r="E6" s="16"/>
      <c r="F6" s="16"/>
      <c r="G6" s="16"/>
      <c r="H6" s="16"/>
      <c r="I6" s="16"/>
    </row>
    <row r="7" spans="1:9" x14ac:dyDescent="0.35">
      <c r="A7" s="16"/>
      <c r="B7" s="16"/>
      <c r="C7" s="16"/>
      <c r="D7" s="16"/>
      <c r="E7" s="16"/>
      <c r="F7" s="16"/>
      <c r="G7" s="16"/>
      <c r="H7" s="16"/>
      <c r="I7" s="16"/>
    </row>
    <row r="8" spans="1:9" x14ac:dyDescent="0.35">
      <c r="A8" s="16"/>
      <c r="B8" s="16"/>
      <c r="C8" s="16"/>
      <c r="D8" s="16"/>
      <c r="E8" s="16"/>
      <c r="F8" s="16"/>
      <c r="G8" s="16"/>
      <c r="H8" s="16"/>
      <c r="I8" s="16"/>
    </row>
    <row r="9" spans="1:9" x14ac:dyDescent="0.35">
      <c r="A9" s="16"/>
      <c r="B9" s="16"/>
      <c r="C9" s="16"/>
      <c r="D9" s="16"/>
      <c r="G9" s="16"/>
      <c r="H9" s="16"/>
      <c r="I9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0637B-7C40-4AB9-8C78-BAD1EA0B87E6}">
  <dimension ref="A1:F5"/>
  <sheetViews>
    <sheetView zoomScale="80" zoomScaleNormal="80" workbookViewId="0">
      <selection activeCell="C8" sqref="C8"/>
    </sheetView>
  </sheetViews>
  <sheetFormatPr defaultColWidth="8.90625" defaultRowHeight="15.5" x14ac:dyDescent="0.35"/>
  <cols>
    <col min="1" max="2" width="25.6328125" style="16" customWidth="1"/>
    <col min="3" max="3" width="25.6328125" style="21" customWidth="1"/>
    <col min="4" max="7" width="25.6328125" style="16" customWidth="1"/>
    <col min="8" max="16384" width="8.90625" style="16"/>
  </cols>
  <sheetData>
    <row r="1" spans="1:6" x14ac:dyDescent="0.35">
      <c r="A1" s="14" t="s">
        <v>25</v>
      </c>
      <c r="B1" s="14" t="s">
        <v>1</v>
      </c>
      <c r="C1" s="20" t="s">
        <v>13</v>
      </c>
      <c r="E1" s="15"/>
      <c r="F1" s="20" t="s">
        <v>13</v>
      </c>
    </row>
    <row r="2" spans="1:6" x14ac:dyDescent="0.35">
      <c r="A2" s="14">
        <v>1</v>
      </c>
      <c r="B2" s="13">
        <v>1</v>
      </c>
      <c r="C2" s="19">
        <f>ROUND(1/(1+EXP(-$F$2+(B2*$F$3))), 3)</f>
        <v>0.442</v>
      </c>
      <c r="E2" s="17" t="s">
        <v>8</v>
      </c>
      <c r="F2" s="15">
        <v>1E-3</v>
      </c>
    </row>
    <row r="3" spans="1:6" x14ac:dyDescent="0.35">
      <c r="A3" s="14">
        <v>2</v>
      </c>
      <c r="B3" s="13">
        <v>0</v>
      </c>
      <c r="C3" s="19">
        <f>ROUND(1/(1+EXP(-$F$2+(B3*$F$3))), 3)</f>
        <v>0.5</v>
      </c>
      <c r="E3" s="17" t="s">
        <v>1</v>
      </c>
      <c r="F3" s="19">
        <v>0.23300000000000001</v>
      </c>
    </row>
    <row r="4" spans="1:6" x14ac:dyDescent="0.35">
      <c r="B4" s="18"/>
    </row>
    <row r="5" spans="1:6" x14ac:dyDescent="0.35">
      <c r="B5" s="1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D28DA-2D90-4A10-A4AF-CD3DB4F17EFE}">
  <dimension ref="A1:G5"/>
  <sheetViews>
    <sheetView zoomScale="80" zoomScaleNormal="80" workbookViewId="0">
      <selection activeCell="D5" sqref="D5"/>
    </sheetView>
  </sheetViews>
  <sheetFormatPr defaultColWidth="8.90625" defaultRowHeight="15.5" x14ac:dyDescent="0.35"/>
  <cols>
    <col min="1" max="8" width="25.6328125" style="16" customWidth="1"/>
    <col min="9" max="16384" width="8.90625" style="16"/>
  </cols>
  <sheetData>
    <row r="1" spans="1:7" x14ac:dyDescent="0.35">
      <c r="A1" s="14" t="s">
        <v>25</v>
      </c>
      <c r="B1" s="14" t="s">
        <v>1</v>
      </c>
      <c r="C1" s="20" t="s">
        <v>13</v>
      </c>
      <c r="D1" s="17" t="s">
        <v>2</v>
      </c>
      <c r="F1" s="15"/>
      <c r="G1" s="17" t="s">
        <v>2</v>
      </c>
    </row>
    <row r="2" spans="1:7" x14ac:dyDescent="0.35">
      <c r="A2" s="14">
        <v>1</v>
      </c>
      <c r="B2" s="13">
        <v>1</v>
      </c>
      <c r="C2" s="13">
        <v>1</v>
      </c>
      <c r="D2" s="15">
        <f>ROUND(1/(1+EXP(-$G$2+(B2*$G$3)+(C2*$G$4))),3)</f>
        <v>0.41399999999999998</v>
      </c>
      <c r="F2" s="17" t="s">
        <v>8</v>
      </c>
      <c r="G2" s="15">
        <v>2.1999999999999999E-2</v>
      </c>
    </row>
    <row r="3" spans="1:7" x14ac:dyDescent="0.35">
      <c r="A3" s="14">
        <v>2</v>
      </c>
      <c r="B3" s="13">
        <v>1</v>
      </c>
      <c r="C3" s="13">
        <v>0</v>
      </c>
      <c r="D3" s="15">
        <f>ROUND(1/(1+EXP(-$G$2+(B3*$G$3)+(C3*$G$4))),3)</f>
        <v>0.42699999999999999</v>
      </c>
      <c r="F3" s="17" t="s">
        <v>1</v>
      </c>
      <c r="G3" s="19">
        <v>0.316</v>
      </c>
    </row>
    <row r="4" spans="1:7" x14ac:dyDescent="0.35">
      <c r="A4" s="14">
        <v>3</v>
      </c>
      <c r="B4" s="13">
        <v>0</v>
      </c>
      <c r="C4" s="13">
        <v>1</v>
      </c>
      <c r="D4" s="15">
        <f>ROUND(1/(1+EXP(-$G$2+(B4*$G$3)+(C4*$G$4))),3)</f>
        <v>0.49199999999999999</v>
      </c>
      <c r="F4" s="20" t="s">
        <v>13</v>
      </c>
      <c r="G4" s="19">
        <v>5.5E-2</v>
      </c>
    </row>
    <row r="5" spans="1:7" x14ac:dyDescent="0.35">
      <c r="A5" s="14">
        <v>4</v>
      </c>
      <c r="B5" s="13">
        <v>0</v>
      </c>
      <c r="C5" s="13">
        <v>0</v>
      </c>
      <c r="D5" s="15">
        <f>ROUND(1/(1+EXP(-$G$2+(B5*$G$3)+(C5*$G$4))),3)</f>
        <v>0.505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7883C-0A9C-4EEC-A4E6-A36674076AC0}">
  <dimension ref="A1:G5"/>
  <sheetViews>
    <sheetView zoomScale="80" zoomScaleNormal="80" workbookViewId="0">
      <selection activeCell="D4" sqref="D4"/>
    </sheetView>
  </sheetViews>
  <sheetFormatPr defaultColWidth="8.90625" defaultRowHeight="15.5" x14ac:dyDescent="0.35"/>
  <cols>
    <col min="1" max="8" width="25.6328125" style="16" customWidth="1"/>
    <col min="9" max="16384" width="8.90625" style="16"/>
  </cols>
  <sheetData>
    <row r="1" spans="1:7" x14ac:dyDescent="0.35">
      <c r="A1" s="14" t="s">
        <v>25</v>
      </c>
      <c r="B1" s="14" t="s">
        <v>1</v>
      </c>
      <c r="C1" s="14" t="s">
        <v>2</v>
      </c>
      <c r="D1" s="17" t="s">
        <v>3</v>
      </c>
      <c r="F1" s="15"/>
      <c r="G1" s="17" t="s">
        <v>26</v>
      </c>
    </row>
    <row r="2" spans="1:7" x14ac:dyDescent="0.35">
      <c r="A2" s="14">
        <v>1</v>
      </c>
      <c r="B2" s="13">
        <v>1</v>
      </c>
      <c r="C2" s="13">
        <v>1</v>
      </c>
      <c r="D2" s="15">
        <f>ROUND(1/(1+EXP(-$G$2+(B2*$G$3)+(C2*$G$4))), 3)</f>
        <v>0.34100000000000003</v>
      </c>
      <c r="F2" s="17" t="s">
        <v>8</v>
      </c>
      <c r="G2" s="15">
        <v>4.2000000000000003E-2</v>
      </c>
    </row>
    <row r="3" spans="1:7" x14ac:dyDescent="0.35">
      <c r="A3" s="14">
        <v>2</v>
      </c>
      <c r="B3" s="13">
        <v>1</v>
      </c>
      <c r="C3" s="13">
        <v>0</v>
      </c>
      <c r="D3" s="15">
        <f>ROUND(1/(1+EXP(-$G$2+(B3*$G$3)+(C3*$G$4))), 3)</f>
        <v>0.36599999999999999</v>
      </c>
      <c r="F3" s="17" t="s">
        <v>1</v>
      </c>
      <c r="G3" s="19">
        <v>0.59099999999999997</v>
      </c>
    </row>
    <row r="4" spans="1:7" x14ac:dyDescent="0.35">
      <c r="A4" s="14">
        <v>3</v>
      </c>
      <c r="B4" s="13">
        <v>0</v>
      </c>
      <c r="C4" s="13">
        <v>1</v>
      </c>
      <c r="D4" s="15">
        <f>ROUND(1/(1+EXP(-$G$2+(B4*$G$3)+(C4*$G$4))), 3)</f>
        <v>0.48299999999999998</v>
      </c>
      <c r="F4" s="17" t="s">
        <v>2</v>
      </c>
      <c r="G4" s="19">
        <v>0.11</v>
      </c>
    </row>
    <row r="5" spans="1:7" x14ac:dyDescent="0.35">
      <c r="A5" s="14">
        <v>4</v>
      </c>
      <c r="B5" s="13">
        <v>0</v>
      </c>
      <c r="C5" s="13">
        <v>0</v>
      </c>
      <c r="D5" s="15">
        <f>ROUND(1/(1+EXP(-$G$2+(B5*$G$3)+(C5*$G$4))), 3)</f>
        <v>0.51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52183-6F8A-4A5F-8DB2-45E4DA776959}">
  <dimension ref="A1:G5"/>
  <sheetViews>
    <sheetView topLeftCell="B1" zoomScale="80" zoomScaleNormal="80" workbookViewId="0">
      <selection activeCell="D5" sqref="D5"/>
    </sheetView>
  </sheetViews>
  <sheetFormatPr defaultColWidth="8.90625" defaultRowHeight="15.5" x14ac:dyDescent="0.35"/>
  <cols>
    <col min="1" max="3" width="25.6328125" style="16" customWidth="1"/>
    <col min="4" max="4" width="25.6328125" style="21" customWidth="1"/>
    <col min="5" max="8" width="25.6328125" style="16" customWidth="1"/>
    <col min="9" max="16384" width="8.90625" style="16"/>
  </cols>
  <sheetData>
    <row r="1" spans="1:7" x14ac:dyDescent="0.35">
      <c r="A1" s="14" t="s">
        <v>25</v>
      </c>
      <c r="B1" s="20" t="s">
        <v>13</v>
      </c>
      <c r="C1" s="14" t="s">
        <v>2</v>
      </c>
      <c r="D1" s="20" t="s">
        <v>14</v>
      </c>
      <c r="F1" s="15"/>
      <c r="G1" s="20" t="s">
        <v>14</v>
      </c>
    </row>
    <row r="2" spans="1:7" x14ac:dyDescent="0.35">
      <c r="A2" s="14">
        <v>1</v>
      </c>
      <c r="B2" s="13">
        <v>1</v>
      </c>
      <c r="C2" s="13">
        <v>1</v>
      </c>
      <c r="D2" s="19">
        <f>ROUND(1/(1+EXP(-$G$2+(B2*$G$3)+(C2*$G$4))), 3)</f>
        <v>0.32300000000000001</v>
      </c>
      <c r="F2" s="17" t="s">
        <v>8</v>
      </c>
      <c r="G2" s="15">
        <v>8.9999999999999993E-3</v>
      </c>
    </row>
    <row r="3" spans="1:7" x14ac:dyDescent="0.35">
      <c r="A3" s="14">
        <v>2</v>
      </c>
      <c r="B3" s="13">
        <v>1</v>
      </c>
      <c r="C3" s="13">
        <v>0</v>
      </c>
      <c r="D3" s="19">
        <f>ROUND(1/(1+EXP(-$G$2+(B3*$G$3)+(C3*$G$4))), 3)</f>
        <v>0.34300000000000003</v>
      </c>
      <c r="F3" s="20" t="s">
        <v>13</v>
      </c>
      <c r="G3" s="19">
        <v>0.65900000000000003</v>
      </c>
    </row>
    <row r="4" spans="1:7" x14ac:dyDescent="0.35">
      <c r="A4" s="14">
        <v>3</v>
      </c>
      <c r="B4" s="13">
        <v>0</v>
      </c>
      <c r="C4" s="13">
        <v>1</v>
      </c>
      <c r="D4" s="19">
        <f>ROUND(1/(1+EXP(-$G$2+(B4*$G$3)+(C4*$G$4))), 3)</f>
        <v>0.47899999999999998</v>
      </c>
      <c r="F4" s="17" t="s">
        <v>2</v>
      </c>
      <c r="G4" s="19">
        <v>9.1999999999999998E-2</v>
      </c>
    </row>
    <row r="5" spans="1:7" x14ac:dyDescent="0.35">
      <c r="A5" s="14">
        <v>4</v>
      </c>
      <c r="B5" s="13">
        <v>0</v>
      </c>
      <c r="C5" s="13">
        <v>0</v>
      </c>
      <c r="D5" s="19">
        <f>ROUND(1/(1+EXP(-$G$2+(B5*$G$3)+(C5*$G$4))), 3)</f>
        <v>0.502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FAFF5-E921-43E4-8507-47A98A45B165}">
  <dimension ref="A1:G5"/>
  <sheetViews>
    <sheetView zoomScale="80" zoomScaleNormal="80" workbookViewId="0">
      <selection activeCell="D10" sqref="D10"/>
    </sheetView>
  </sheetViews>
  <sheetFormatPr defaultColWidth="8.90625" defaultRowHeight="15.5" x14ac:dyDescent="0.35"/>
  <cols>
    <col min="1" max="3" width="25.6328125" style="16" customWidth="1"/>
    <col min="4" max="4" width="25.6328125" style="21" customWidth="1"/>
    <col min="5" max="8" width="25.6328125" style="16" customWidth="1"/>
    <col min="9" max="16384" width="8.90625" style="16"/>
  </cols>
  <sheetData>
    <row r="1" spans="1:7" x14ac:dyDescent="0.35">
      <c r="A1" s="14" t="s">
        <v>25</v>
      </c>
      <c r="B1" s="14" t="s">
        <v>1</v>
      </c>
      <c r="C1" s="14" t="s">
        <v>2</v>
      </c>
      <c r="D1" s="20" t="s">
        <v>4</v>
      </c>
      <c r="F1" s="15"/>
      <c r="G1" s="17" t="s">
        <v>4</v>
      </c>
    </row>
    <row r="2" spans="1:7" x14ac:dyDescent="0.35">
      <c r="A2" s="14">
        <v>1</v>
      </c>
      <c r="B2" s="13">
        <v>1</v>
      </c>
      <c r="C2" s="13">
        <v>1</v>
      </c>
      <c r="D2" s="19">
        <f>ROUND(1/(1+EXP(-$G$2+(B2*$G$3)+(C2*$G$4))), 3)</f>
        <v>0.33200000000000002</v>
      </c>
      <c r="F2" s="17" t="s">
        <v>8</v>
      </c>
      <c r="G2" s="15">
        <v>1.4999999999999999E-2</v>
      </c>
    </row>
    <row r="3" spans="1:7" x14ac:dyDescent="0.35">
      <c r="A3" s="14">
        <v>2</v>
      </c>
      <c r="B3" s="13">
        <v>1</v>
      </c>
      <c r="C3" s="13">
        <v>0</v>
      </c>
      <c r="D3" s="19">
        <f>ROUND(1/(1+EXP(-$G$2+(B3*$G$3)+(C3*$G$4))), 3)</f>
        <v>0.41699999999999998</v>
      </c>
      <c r="F3" s="17" t="s">
        <v>1</v>
      </c>
      <c r="G3" s="19">
        <v>0.34899999999999998</v>
      </c>
    </row>
    <row r="4" spans="1:7" x14ac:dyDescent="0.35">
      <c r="A4" s="14">
        <v>3</v>
      </c>
      <c r="B4" s="13">
        <v>0</v>
      </c>
      <c r="C4" s="13">
        <v>1</v>
      </c>
      <c r="D4" s="19">
        <f>ROUND(1/(1+EXP(-$G$2+(B4*$G$3)+(C4*$G$4))), 3)</f>
        <v>0.41299999999999998</v>
      </c>
      <c r="F4" s="17" t="s">
        <v>2</v>
      </c>
      <c r="G4" s="19">
        <v>0.36499999999999999</v>
      </c>
    </row>
    <row r="5" spans="1:7" x14ac:dyDescent="0.35">
      <c r="A5" s="14">
        <v>4</v>
      </c>
      <c r="B5" s="13">
        <v>0</v>
      </c>
      <c r="C5" s="13">
        <v>0</v>
      </c>
      <c r="D5" s="19">
        <f>ROUND(1/(1+EXP(-$G$2+(B5*$G$3)+(C5*$G$4))), 3)</f>
        <v>0.504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511D9-EB8B-4055-B5C7-AC0CD76C35C1}">
  <dimension ref="A1:H9"/>
  <sheetViews>
    <sheetView topLeftCell="C1" zoomScale="80" zoomScaleNormal="80" workbookViewId="0">
      <selection activeCell="E9" sqref="E9"/>
    </sheetView>
  </sheetViews>
  <sheetFormatPr defaultColWidth="8.90625" defaultRowHeight="15.5" x14ac:dyDescent="0.35"/>
  <cols>
    <col min="1" max="9" width="25.6328125" style="16" customWidth="1"/>
    <col min="10" max="16384" width="8.90625" style="16"/>
  </cols>
  <sheetData>
    <row r="1" spans="1:8" x14ac:dyDescent="0.35">
      <c r="A1" s="14" t="s">
        <v>25</v>
      </c>
      <c r="B1" s="14" t="s">
        <v>1</v>
      </c>
      <c r="C1" s="14" t="s">
        <v>3</v>
      </c>
      <c r="D1" s="17" t="s">
        <v>4</v>
      </c>
      <c r="E1" s="17" t="s">
        <v>15</v>
      </c>
      <c r="G1" s="15"/>
      <c r="H1" s="17" t="s">
        <v>15</v>
      </c>
    </row>
    <row r="2" spans="1:8" x14ac:dyDescent="0.35">
      <c r="A2" s="14">
        <v>1</v>
      </c>
      <c r="B2" s="13">
        <v>1</v>
      </c>
      <c r="C2" s="13">
        <v>1</v>
      </c>
      <c r="D2" s="15">
        <v>1</v>
      </c>
      <c r="E2" s="15">
        <f t="shared" ref="E2:E9" si="0">ROUND(1/(1+EXP(-$H$2+(B2*$H$3)+(C2*$H$4)+(D2*$H$5))),3)</f>
        <v>0.34499999999999997</v>
      </c>
      <c r="G2" s="17" t="s">
        <v>8</v>
      </c>
      <c r="H2" s="15">
        <v>5.0000000000000001E-3</v>
      </c>
    </row>
    <row r="3" spans="1:8" x14ac:dyDescent="0.35">
      <c r="A3" s="14">
        <v>2</v>
      </c>
      <c r="B3" s="13">
        <v>1</v>
      </c>
      <c r="C3" s="13">
        <v>1</v>
      </c>
      <c r="D3" s="15">
        <v>0</v>
      </c>
      <c r="E3" s="15">
        <f t="shared" si="0"/>
        <v>0.42099999999999999</v>
      </c>
      <c r="G3" s="17" t="s">
        <v>1</v>
      </c>
      <c r="H3" s="19">
        <v>0.254</v>
      </c>
    </row>
    <row r="4" spans="1:8" x14ac:dyDescent="0.35">
      <c r="A4" s="14">
        <v>3</v>
      </c>
      <c r="B4" s="13">
        <v>1</v>
      </c>
      <c r="C4" s="13">
        <v>0</v>
      </c>
      <c r="D4" s="15">
        <v>1</v>
      </c>
      <c r="E4" s="15">
        <f t="shared" si="0"/>
        <v>0.36099999999999999</v>
      </c>
      <c r="G4" s="17" t="s">
        <v>3</v>
      </c>
      <c r="H4" s="19">
        <v>7.0999999999999994E-2</v>
      </c>
    </row>
    <row r="5" spans="1:8" x14ac:dyDescent="0.35">
      <c r="A5" s="14">
        <v>4</v>
      </c>
      <c r="B5" s="13">
        <v>1</v>
      </c>
      <c r="C5" s="13">
        <v>0</v>
      </c>
      <c r="D5" s="15">
        <v>0</v>
      </c>
      <c r="E5" s="15">
        <f t="shared" si="0"/>
        <v>0.438</v>
      </c>
      <c r="G5" s="17" t="s">
        <v>4</v>
      </c>
      <c r="H5" s="15">
        <v>0.32300000000000001</v>
      </c>
    </row>
    <row r="6" spans="1:8" x14ac:dyDescent="0.35">
      <c r="A6" s="14">
        <v>5</v>
      </c>
      <c r="B6" s="13">
        <v>0</v>
      </c>
      <c r="C6" s="13">
        <v>1</v>
      </c>
      <c r="D6" s="15">
        <v>1</v>
      </c>
      <c r="E6" s="15">
        <f t="shared" si="0"/>
        <v>0.40400000000000003</v>
      </c>
    </row>
    <row r="7" spans="1:8" x14ac:dyDescent="0.35">
      <c r="A7" s="14">
        <v>6</v>
      </c>
      <c r="B7" s="13">
        <v>0</v>
      </c>
      <c r="C7" s="13">
        <v>1</v>
      </c>
      <c r="D7" s="15">
        <v>0</v>
      </c>
      <c r="E7" s="15">
        <f t="shared" si="0"/>
        <v>0.48399999999999999</v>
      </c>
    </row>
    <row r="8" spans="1:8" x14ac:dyDescent="0.35">
      <c r="A8" s="14">
        <v>7</v>
      </c>
      <c r="B8" s="13">
        <v>0</v>
      </c>
      <c r="C8" s="13">
        <v>0</v>
      </c>
      <c r="D8" s="15">
        <v>1</v>
      </c>
      <c r="E8" s="15">
        <f t="shared" si="0"/>
        <v>0.42099999999999999</v>
      </c>
    </row>
    <row r="9" spans="1:8" x14ac:dyDescent="0.35">
      <c r="A9" s="14">
        <v>8</v>
      </c>
      <c r="B9" s="13">
        <v>0</v>
      </c>
      <c r="C9" s="13">
        <v>0</v>
      </c>
      <c r="D9" s="15">
        <v>0</v>
      </c>
      <c r="E9" s="15">
        <f t="shared" si="0"/>
        <v>0.501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Regression Coefficients</vt:lpstr>
      <vt:lpstr>Shivering</vt:lpstr>
      <vt:lpstr>Fatigue</vt:lpstr>
      <vt:lpstr>Loss of Taste</vt:lpstr>
      <vt:lpstr>Fever</vt:lpstr>
      <vt:lpstr>Headaches</vt:lpstr>
      <vt:lpstr>Loss of Smell</vt:lpstr>
      <vt:lpstr>Chills</vt:lpstr>
      <vt:lpstr>Muscle Aches</vt:lpstr>
      <vt:lpstr>Diarrhea</vt:lpstr>
      <vt:lpstr>Cough</vt:lpstr>
      <vt:lpstr>Shortness of Breath</vt:lpstr>
      <vt:lpstr>Runny Nose</vt:lpstr>
      <vt:lpstr>Sore Throat</vt:lpstr>
      <vt:lpstr>Loss of Balance</vt:lpstr>
      <vt:lpstr>Vomiting</vt:lpstr>
      <vt:lpstr>Joint Pain</vt:lpstr>
      <vt:lpstr>Loss of Appetite</vt:lpstr>
      <vt:lpstr>Wheezing</vt:lpstr>
      <vt:lpstr>Difficulty Breathing</vt:lpstr>
      <vt:lpstr>Excessive Sweating</vt:lpstr>
      <vt:lpstr>COVID-19 Test Results</vt:lpstr>
      <vt:lpstr>Unconfounded Impact of Fever</vt:lpstr>
      <vt:lpstr>Mediated Impact of Fever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Yatisha Rajanala</dc:creator>
  <cp:lastModifiedBy>Yatisha Rajanala</cp:lastModifiedBy>
  <dcterms:created xsi:type="dcterms:W3CDTF">2024-03-26T03:34:38Z</dcterms:created>
  <dcterms:modified xsi:type="dcterms:W3CDTF">2024-03-26T14:07:12Z</dcterms:modified>
</cp:coreProperties>
</file>